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30" windowHeight="6460" tabRatio="828" firstSheet="1" activeTab="1"/>
  </bookViews>
  <sheets>
    <sheet name="【套表一】表1 政府债务限额及余额预算情况表" sheetId="1" r:id="rId1"/>
    <sheet name="【套表一】表2 地方政府一般债务余额情况表" sheetId="2" r:id="rId2"/>
    <sheet name="【套表一】表3 地方政府专项债务余额情况表" sheetId="3" r:id="rId3"/>
    <sheet name="【套表一】表4 地方政府债券发行及还本付息情况表" sheetId="4" r:id="rId4"/>
    <sheet name="【套表一】表5 地方政府债务限额提前下达情况表" sheetId="5" r:id="rId5"/>
    <sheet name="【套表一】表6 地方政府债务限额调整情况表" sheetId="6" r:id="rId6"/>
    <sheet name="【套表三】表1 新增地方政府一般债券情况表" sheetId="7" r:id="rId7"/>
    <sheet name="【套表三】表2 新增地方政府一般债券资金收支情况表" sheetId="8" r:id="rId8"/>
    <sheet name="【套表四】表1 地方政府债务限额及余额决算情况表" sheetId="9" r:id="rId9"/>
    <sheet name="【套表四】表2 地方政府债券使用情况表" sheetId="10" r:id="rId10"/>
    <sheet name="【套表四】表3 地方政府债务发行及还本付息情况表" sheetId="11" r:id="rId11"/>
  </sheets>
  <externalReferences>
    <externalReference r:id="rId12"/>
    <externalReference r:id="rId13"/>
    <externalReference r:id="rId14"/>
  </externalReferences>
  <definedNames>
    <definedName name="_xlnm.Print_Area" localSheetId="0">'【套表一】表1 政府债务限额及余额预算情况表'!$A$1:$G$36</definedName>
  </definedNames>
  <calcPr calcId="144525"/>
</workbook>
</file>

<file path=xl/comments1.xml><?xml version="1.0" encoding="utf-8"?>
<comments xmlns="http://schemas.openxmlformats.org/spreadsheetml/2006/main">
  <authors>
    <author>Administrator</author>
  </authors>
  <commentList>
    <comment ref="D10" authorId="0">
      <text>
        <r>
          <rPr>
            <b/>
            <sz val="9"/>
            <rFont val="宋体"/>
            <charset val="134"/>
          </rPr>
          <t>2040299</t>
        </r>
        <r>
          <rPr>
            <sz val="9"/>
            <rFont val="宋体"/>
            <charset val="134"/>
          </rPr>
          <t xml:space="preserve">
</t>
        </r>
      </text>
    </comment>
    <comment ref="D17" authorId="0">
      <text>
        <r>
          <rPr>
            <b/>
            <sz val="9"/>
            <rFont val="宋体"/>
            <charset val="134"/>
          </rPr>
          <t>2120399</t>
        </r>
        <r>
          <rPr>
            <sz val="9"/>
            <rFont val="宋体"/>
            <charset val="134"/>
          </rPr>
          <t xml:space="preserve">
</t>
        </r>
      </text>
    </comment>
  </commentList>
</comments>
</file>

<file path=xl/sharedStrings.xml><?xml version="1.0" encoding="utf-8"?>
<sst xmlns="http://schemas.openxmlformats.org/spreadsheetml/2006/main" count="354" uniqueCount="209">
  <si>
    <t>附件2</t>
  </si>
  <si>
    <t>套表一：表1-1（以2019年为例）</t>
  </si>
  <si>
    <t>新疆维吾尔自治区昌吉回族自治州准东开发区2018年地方政府债务限额及余额情况表</t>
  </si>
  <si>
    <t>单位：亿元</t>
  </si>
  <si>
    <t>地   区</t>
  </si>
  <si>
    <t>2018年债务限额</t>
  </si>
  <si>
    <t>2018年债务余额预计执行数</t>
  </si>
  <si>
    <t>一般债务</t>
  </si>
  <si>
    <t>专项债务</t>
  </si>
  <si>
    <t>公  式</t>
  </si>
  <si>
    <t>A=B+C</t>
  </si>
  <si>
    <t>B</t>
  </si>
  <si>
    <t>C</t>
  </si>
  <si>
    <t>D=E+F</t>
  </si>
  <si>
    <t>E</t>
  </si>
  <si>
    <t>F</t>
  </si>
  <si>
    <t>新疆准东经济技术开发区管理委员会</t>
  </si>
  <si>
    <t>……</t>
  </si>
  <si>
    <t>注：1.本表反映上一年度本地区、本级及分地区地方政府债务限额及余额预计执行数。</t>
  </si>
  <si>
    <t xml:space="preserve">    2.本表由县级以上地方各级财政部门在本级人民代表大会批准预算后二十日内公开。</t>
  </si>
  <si>
    <t>套表一：表1-2（以2019年为例）</t>
  </si>
  <si>
    <t xml:space="preserve">     2.本表由县级以上地方各级财政部门在本级人民代表大会批准预算后二十日内公开。</t>
  </si>
  <si>
    <t>套表一：表2（以2019年为例）</t>
  </si>
  <si>
    <t>新疆维吾尔自治区昌吉回族自治州准东开发区2018年和2019年地方政府
一般债务余额情况表</t>
  </si>
  <si>
    <t>项    目</t>
  </si>
  <si>
    <t>预算数</t>
  </si>
  <si>
    <t>执行数</t>
  </si>
  <si>
    <t>一、2017年末地方政府一般债务余额实际数</t>
  </si>
  <si>
    <t>二、2018年末地方政府一般债务余额限额</t>
  </si>
  <si>
    <t>三、2018年地方政府一般债务发行额</t>
  </si>
  <si>
    <t xml:space="preserve">    中央转贷地方的国际金融组织和外国政府贷款</t>
  </si>
  <si>
    <t xml:space="preserve">    2018年地方政府一般债券发行额</t>
  </si>
  <si>
    <t>四、2018年地方政府一般债务还本额</t>
  </si>
  <si>
    <t>五、2018年末地方政府一般债务余额预计执行数</t>
  </si>
  <si>
    <t>六、2019年地方财政赤字</t>
  </si>
  <si>
    <t>七、2019年地方政府一般债务余额限额</t>
  </si>
  <si>
    <t>注：1.本表反映本地区上两年度一般债务余额，上一年度一般债务限额、发行额、还本支出及余额，本年度财政赤字及一般债务限额</t>
  </si>
  <si>
    <t xml:space="preserve">    2.本表由县级以上地方各级财政部门在本级人民代表大会批准预算后二十日内公开</t>
  </si>
  <si>
    <t>套表一：表3（以2019年为例）</t>
  </si>
  <si>
    <t>新疆维吾尔自治区昌吉回族自治州准东开发区2018年和2019年地方政府
专项债务余额情况表</t>
  </si>
  <si>
    <t>一、2017年末地方政府专项债务余额实际数</t>
  </si>
  <si>
    <t>二、2018年末地方政府专项债务余额限额</t>
  </si>
  <si>
    <t>三、2018年地方政府专项债务发行额</t>
  </si>
  <si>
    <t>四、2018年地方政府专项债务还本额</t>
  </si>
  <si>
    <t>五、2018年末地方政府专项债务余额预计执行数</t>
  </si>
  <si>
    <t>六、2019年地方政府专项债务新增限额</t>
  </si>
  <si>
    <t>七、2019年末地方政府专项债务余额限额</t>
  </si>
  <si>
    <t>注：1.本表反映本地区上两年度专项债务余额，上一年度专项债务限额、发行额、还本支出及余额，本年度专项债务新增限额及限额。</t>
  </si>
  <si>
    <t>套表一：表4（以2019年为例）</t>
  </si>
  <si>
    <t>新疆维吾尔自治区昌吉回族自治州准东开发区2018年地方政府债券发行及还本付息情况表</t>
  </si>
  <si>
    <t>公式</t>
  </si>
  <si>
    <t>本地区</t>
  </si>
  <si>
    <t>本级</t>
  </si>
  <si>
    <t>一、2018年发行预计执行数</t>
  </si>
  <si>
    <t>A=B+D</t>
  </si>
  <si>
    <t>（一）一般债券</t>
  </si>
  <si>
    <t xml:space="preserve">   其中：再融资债券</t>
  </si>
  <si>
    <t>（二）专项债券</t>
  </si>
  <si>
    <t>D</t>
  </si>
  <si>
    <t>二、2018年还本预计执行数</t>
  </si>
  <si>
    <t>F=G+H</t>
  </si>
  <si>
    <t xml:space="preserve">  （一）一般债券</t>
  </si>
  <si>
    <t>G</t>
  </si>
  <si>
    <t xml:space="preserve">  （二）专项债券</t>
  </si>
  <si>
    <t>H</t>
  </si>
  <si>
    <t>三、2018年付息预计执行数</t>
  </si>
  <si>
    <t>I=J+K</t>
  </si>
  <si>
    <t xml:space="preserve"> （一）一般债券</t>
  </si>
  <si>
    <t>J</t>
  </si>
  <si>
    <t xml:space="preserve"> （二）专项债券</t>
  </si>
  <si>
    <t>K</t>
  </si>
  <si>
    <t>四、2019年还本预算数</t>
  </si>
  <si>
    <t>L=M+O</t>
  </si>
  <si>
    <t>M</t>
  </si>
  <si>
    <t xml:space="preserve">   其中：再融资</t>
  </si>
  <si>
    <t xml:space="preserve">         财政预算安排 </t>
  </si>
  <si>
    <t>N</t>
  </si>
  <si>
    <t>O</t>
  </si>
  <si>
    <t xml:space="preserve">         财政预算安排</t>
  </si>
  <si>
    <t>P</t>
  </si>
  <si>
    <t>五、2019年付息预算数</t>
  </si>
  <si>
    <t>Q=R+S</t>
  </si>
  <si>
    <t>R</t>
  </si>
  <si>
    <t>S</t>
  </si>
  <si>
    <t>注：1.本表反映本地区上一年度地方政府债券（含再融资债券）发行及还本付息支出预计执行数、本年度地方政府债券还本付息支出预算数等。</t>
  </si>
  <si>
    <t>套表一：表5-1(以2019年为例）</t>
  </si>
  <si>
    <t>新疆维吾尔自治区昌吉回族自治州准东开发区2019年地方政府债务限额提前下达情况表</t>
  </si>
  <si>
    <t>项目</t>
  </si>
  <si>
    <t>下级</t>
  </si>
  <si>
    <t>一：2018年地方政府债务限额</t>
  </si>
  <si>
    <t>其中：  一般债务限额</t>
  </si>
  <si>
    <t xml:space="preserve">        专项债务限额</t>
  </si>
  <si>
    <t>二：提前下达的2019年地方政府债务新增限额</t>
  </si>
  <si>
    <t>注：本表反映本地区及本级预算中列示提前下达的新增地方政府债务限额情况，由县级以上地方各级财政部门在本级人民代表大会批准预算后二十日内公开。</t>
  </si>
  <si>
    <t>套表一：表5-2(以2019年为例）</t>
  </si>
  <si>
    <t>新疆维吾尔自治区昌吉回族自治州准东开发区2019年年初新增地方政府债券资金安排表</t>
  </si>
  <si>
    <t>序号</t>
  </si>
  <si>
    <t>项目名称</t>
  </si>
  <si>
    <t>项目类型</t>
  </si>
  <si>
    <t>项目主管部门</t>
  </si>
  <si>
    <t>债券性质</t>
  </si>
  <si>
    <t>债券规模</t>
  </si>
  <si>
    <t>准东开发区市政基础设施配套项目市政交通安全设施工程（新建西部新城交安设施，包括五彩大道、卡拉麦里大道等22条路信号灯、导视牌、标识标牌等）</t>
  </si>
  <si>
    <t>市政建设</t>
  </si>
  <si>
    <t>新疆准东经济技术开发区规划建设局</t>
  </si>
  <si>
    <t>一般债券</t>
  </si>
  <si>
    <t>注：本表反映本级当年提前下达的新增地方政府债券资金使用安排，由县级以上地方各级财政部门在本级人大代表大会批准预算后二十日内公开</t>
  </si>
  <si>
    <t>套表一：表6-1（以2019年为例）</t>
  </si>
  <si>
    <t>新疆维吾尔自治区昌吉回族自治州准东开发区2019年地方政府债务限额调整情况表</t>
  </si>
  <si>
    <t>一、2018年地方政府债务限额</t>
  </si>
  <si>
    <t>其中： 一般债务限额</t>
  </si>
  <si>
    <t xml:space="preserve">      专项债务限额</t>
  </si>
  <si>
    <t>二、2019年新增地方政府债务限额</t>
  </si>
  <si>
    <t>附：提前下达的2019年新增地方政府债务限额</t>
  </si>
  <si>
    <t>G=H+I</t>
  </si>
  <si>
    <t>I</t>
  </si>
  <si>
    <t>三、2019年地方政府债务限额</t>
  </si>
  <si>
    <t>J=K+L</t>
  </si>
  <si>
    <t>L</t>
  </si>
  <si>
    <t>注：本表反映本地区及本级当年地方政府债务限额调整情况，由县级以上地方各级财政部门在本级人民代表大会常务委员会批准预算调整方案后二十日内公开。</t>
  </si>
  <si>
    <t>套表一：表6-2（以2019年为例）</t>
  </si>
  <si>
    <t>新疆维吾尔自治区昌吉回族自治州准东开发区2019年限额调整地方政府债券资金安排表</t>
  </si>
  <si>
    <t>注：本表反映本级当年新增地方政府债券资金使用安排，由县级以上地方各级财政部门在本级人民代表大会常务委员会批准预算调整方案后二十日内公开。</t>
  </si>
  <si>
    <t>套表三：表1-1（以2019年为例）</t>
  </si>
  <si>
    <t>2017年-2018年发行的新增地方政府一般债券情况表</t>
  </si>
  <si>
    <t xml:space="preserve">                债券基本信息</t>
  </si>
  <si>
    <t>债券项目
总投资</t>
  </si>
  <si>
    <t>债券项目
已实现投资</t>
  </si>
  <si>
    <t>备注</t>
  </si>
  <si>
    <t>债券名称</t>
  </si>
  <si>
    <t>债券编码</t>
  </si>
  <si>
    <t>债券类型</t>
  </si>
  <si>
    <t>发行时间（年/月/日）</t>
  </si>
  <si>
    <t>债券利率</t>
  </si>
  <si>
    <t>债券期限</t>
  </si>
  <si>
    <t>其中：债券资金安排</t>
  </si>
  <si>
    <t>2017年新疆维吾尔自治区政府一般债券（七期）</t>
  </si>
  <si>
    <t>1705230</t>
  </si>
  <si>
    <t>5年</t>
  </si>
  <si>
    <t>2017年新疆维吾尔自治区政府一般债券（八期）</t>
  </si>
  <si>
    <t>1705231</t>
  </si>
  <si>
    <t>7年</t>
  </si>
  <si>
    <t>2018年第五批一般债券（5年期）</t>
  </si>
  <si>
    <t>套表三：表2-1(以2019年为例)</t>
  </si>
  <si>
    <t>2017年--2018年发行的新增地方政府一般债券资金收支情况表</t>
  </si>
  <si>
    <t>2017年--2018年末新增一般债券资金收入</t>
  </si>
  <si>
    <t>2017年--2018年末新增一般债券资金安排的支出</t>
  </si>
  <si>
    <t>金额</t>
  </si>
  <si>
    <t>支出功能分类</t>
  </si>
  <si>
    <t>合计</t>
  </si>
  <si>
    <t>201一般公共服务支出</t>
  </si>
  <si>
    <t>202外交支出</t>
  </si>
  <si>
    <t>203国防支出</t>
  </si>
  <si>
    <t>204公共安全支出</t>
  </si>
  <si>
    <t>205教育支出</t>
  </si>
  <si>
    <t>…</t>
  </si>
  <si>
    <t>206可续激素和支出</t>
  </si>
  <si>
    <t>207文化旅游体育与传媒支出</t>
  </si>
  <si>
    <t>208社会保障和就业支出</t>
  </si>
  <si>
    <t>210卫生健康支出</t>
  </si>
  <si>
    <t>211节能环保支出</t>
  </si>
  <si>
    <t>212城乡社区支出</t>
  </si>
  <si>
    <t>213农林水支出</t>
  </si>
  <si>
    <t>214交通运输支出</t>
  </si>
  <si>
    <t>215资源勘探信息等支出</t>
  </si>
  <si>
    <t>216商业服务也等支出</t>
  </si>
  <si>
    <t>217金融支出</t>
  </si>
  <si>
    <t>219援助其他地区支出</t>
  </si>
  <si>
    <t>220自然资源海洋气象等支出</t>
  </si>
  <si>
    <t>221住房保障支出</t>
  </si>
  <si>
    <t>222粮油物资储备支出</t>
  </si>
  <si>
    <t>224灾害防治及应急管理支出</t>
  </si>
  <si>
    <t>套表四：表1-1（以2019年为例）</t>
  </si>
  <si>
    <t>新疆维吾尔自治区昌吉回族自治州准东开发区2018年地方政府债务限额及余额决算情况表</t>
  </si>
  <si>
    <t>2018年债务余额（决算数）</t>
  </si>
  <si>
    <t>注：1.本表反映上一年度本地区、本级及所属地区地方政府债务限额及余额决算数。</t>
  </si>
  <si>
    <t xml:space="preserve">    2.本表由县级以上地方各级财政部门在本级人民代表大会常务委员会批准决算后二十日内公开。</t>
  </si>
  <si>
    <t>套表四：表1-2（以2019年为例）</t>
  </si>
  <si>
    <t>套表四：表2（以2019年为例）</t>
  </si>
  <si>
    <t>2018年地方政府债券使用情况表</t>
  </si>
  <si>
    <t>项目编号</t>
  </si>
  <si>
    <t>项目领域</t>
  </si>
  <si>
    <t>项目实施单位</t>
  </si>
  <si>
    <t>发行时间
（年、月）</t>
  </si>
  <si>
    <t>准东经济技术开发区ww中心建设项目</t>
  </si>
  <si>
    <t>公共安全部门场所建设</t>
  </si>
  <si>
    <t>公安部门</t>
  </si>
  <si>
    <t>注：本表反映上一年度新增地方政府债券资金使用情况，由县级以上地方各级财政部门在本级人民代表大会常务委员会批准决算后二十日内公开。</t>
  </si>
  <si>
    <t>套表四：表3（以2019年为例）</t>
  </si>
  <si>
    <t>2018年地方政府债务相关情况表</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</si>
  <si>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</si>
  <si>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</si>
  <si>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</si>
  <si>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</si>
  <si>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</si>
  <si>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</si>
  <si>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再融资一般债券发行额</t>
  </si>
  <si>
    <t xml:space="preserve">     新增专项债券发行额</t>
  </si>
  <si>
    <t xml:space="preserve">     再融资专项债券发行额</t>
  </si>
  <si>
    <t>四、2018年地方政府债务还本支出决算数</t>
  </si>
  <si>
    <t xml:space="preserve">     一般债务还本支出</t>
  </si>
  <si>
    <t xml:space="preserve">     专项债务还本支出</t>
  </si>
  <si>
    <t>五、2018年地方政府债务付息支出决算数</t>
  </si>
  <si>
    <t xml:space="preserve">     一般债务付息支出</t>
  </si>
  <si>
    <t xml:space="preserve">     专项债务付息支出</t>
  </si>
  <si>
    <t>六、2018年末地方政府债务余额决算数</t>
  </si>
  <si>
    <t xml:space="preserve">       专项债务</t>
  </si>
  <si>
    <t>七、2018年地方政府债务限额</t>
  </si>
  <si>
    <t>注：本表由县级以上地方各级财政部门在本级人民代表大会常务委员会批准决算后二十日内公开，反映上两年度本地区、本级地方政府债务限额及余额决算数，上一年度本地区、本级地方政府债券发行额、还本支出、付息支出、限额及余额决算数。</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</si>
</sst>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0000"/>
  </numFmts>
  <fonts count="41">
    <font>
      <sz val="11"/>
      <color indexed="8"/>
      <name val="宋体"/>
      <charset val="1"/>
      <scheme val="minor"/>
    </font>
    <font>
      <sz val="10"/>
      <color indexed="8"/>
      <name val="宋体"/>
      <charset val="134"/>
      <scheme val="minor"/>
    </font>
    <font>
      <sz val="10"/>
      <name val="SimSun"/>
      <charset val="134"/>
    </font>
    <font>
      <b/>
      <sz val="18"/>
      <name val="SimSun"/>
      <charset val="134"/>
    </font>
    <font>
      <sz val="9"/>
      <name val="SimSun"/>
      <charset val="134"/>
    </font>
    <font>
      <b/>
      <sz val="11"/>
      <name val="SimSun"/>
      <charset val="134"/>
    </font>
    <font>
      <sz val="11"/>
      <name val="SimSun"/>
      <charset val="134"/>
    </font>
    <font>
      <sz val="8"/>
      <color indexed="8"/>
      <name val="宋体"/>
      <charset val="134"/>
      <scheme val="minor"/>
    </font>
    <font>
      <b/>
      <sz val="18"/>
      <name val="微软雅黑"/>
      <charset val="134"/>
    </font>
    <font>
      <sz val="8"/>
      <name val="SimSun"/>
      <charset val="134"/>
    </font>
    <font>
      <sz val="18"/>
      <color indexed="8"/>
      <name val="宋体"/>
      <charset val="134"/>
      <scheme val="minor"/>
    </font>
    <font>
      <sz val="11"/>
      <color indexed="8"/>
      <name val="宋体"/>
      <charset val="134"/>
      <scheme val="minor"/>
    </font>
    <font>
      <b/>
      <sz val="17"/>
      <name val="SimSun"/>
      <charset val="134"/>
    </font>
    <font>
      <sz val="9"/>
      <color indexed="8"/>
      <name val="宋体"/>
      <charset val="134"/>
      <scheme val="minor"/>
    </font>
    <font>
      <b/>
      <sz val="18"/>
      <color indexed="8"/>
      <name val="宋体"/>
      <charset val="134"/>
      <scheme val="minor"/>
    </font>
    <font>
      <b/>
      <sz val="16"/>
      <name val="SimSun"/>
      <charset val="134"/>
    </font>
    <font>
      <b/>
      <sz val="12"/>
      <name val="SimSun"/>
      <charset val="134"/>
    </font>
    <font>
      <sz val="12"/>
      <name val="SimSun"/>
      <charset val="134"/>
    </font>
    <font>
      <sz val="12"/>
      <color indexed="8"/>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74">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right style="medium">
        <color auto="1"/>
      </right>
      <top style="medium">
        <color auto="1"/>
      </top>
      <bottom style="medium">
        <color rgb="FF000000"/>
      </bottom>
      <diagonal/>
    </border>
    <border>
      <left style="medium">
        <color auto="1"/>
      </left>
      <right style="thin">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right style="thin">
        <color rgb="FF000000"/>
      </right>
      <top style="medium">
        <color rgb="FF000000"/>
      </top>
      <bottom/>
      <diagonal/>
    </border>
    <border>
      <left style="thin">
        <color rgb="FF000000"/>
      </left>
      <right/>
      <top style="thin">
        <color rgb="FF000000"/>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medium">
        <color rgb="FF000000"/>
      </top>
      <bottom style="medium">
        <color rgb="FF000000"/>
      </bottom>
      <diagonal/>
    </border>
    <border>
      <left style="thin">
        <color rgb="FF000000"/>
      </left>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top/>
      <bottom style="thin">
        <color auto="1"/>
      </bottom>
      <diagonal/>
    </border>
    <border>
      <left/>
      <right/>
      <top style="thin">
        <color rgb="FF000000"/>
      </top>
      <bottom style="thin">
        <color rgb="FF000000"/>
      </bottom>
      <diagonal/>
    </border>
    <border>
      <left/>
      <right style="thin">
        <color auto="1"/>
      </right>
      <top style="thin">
        <color auto="1"/>
      </top>
      <bottom style="medium">
        <color auto="1"/>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auto="1"/>
      </left>
      <right/>
      <top/>
      <bottom style="medium">
        <color auto="1"/>
      </bottom>
      <diagonal/>
    </border>
    <border>
      <left/>
      <right/>
      <top/>
      <bottom style="medium">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diagonal/>
    </border>
    <border>
      <left/>
      <right style="medium">
        <color rgb="FF000000"/>
      </right>
      <top/>
      <bottom style="medium">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3" fillId="0" borderId="0" applyFont="0" applyFill="0" applyBorder="0" applyAlignment="0" applyProtection="0">
      <alignment vertical="center"/>
    </xf>
    <xf numFmtId="0" fontId="19" fillId="26" borderId="0" applyNumberFormat="0" applyBorder="0" applyAlignment="0" applyProtection="0">
      <alignment vertical="center"/>
    </xf>
    <xf numFmtId="0" fontId="35" fillId="23" borderId="72"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6" borderId="0" applyNumberFormat="0" applyBorder="0" applyAlignment="0" applyProtection="0">
      <alignment vertical="center"/>
    </xf>
    <xf numFmtId="0" fontId="27" fillId="10" borderId="0" applyNumberFormat="0" applyBorder="0" applyAlignment="0" applyProtection="0">
      <alignment vertical="center"/>
    </xf>
    <xf numFmtId="43" fontId="23" fillId="0" borderId="0" applyFont="0" applyFill="0" applyBorder="0" applyAlignment="0" applyProtection="0">
      <alignment vertical="center"/>
    </xf>
    <xf numFmtId="0" fontId="28" fillId="29"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15" borderId="69" applyNumberFormat="0" applyFont="0" applyAlignment="0" applyProtection="0">
      <alignment vertical="center"/>
    </xf>
    <xf numFmtId="0" fontId="28" fillId="22"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67" applyNumberFormat="0" applyFill="0" applyAlignment="0" applyProtection="0">
      <alignment vertical="center"/>
    </xf>
    <xf numFmtId="0" fontId="21" fillId="0" borderId="67" applyNumberFormat="0" applyFill="0" applyAlignment="0" applyProtection="0">
      <alignment vertical="center"/>
    </xf>
    <xf numFmtId="0" fontId="28" fillId="28" borderId="0" applyNumberFormat="0" applyBorder="0" applyAlignment="0" applyProtection="0">
      <alignment vertical="center"/>
    </xf>
    <xf numFmtId="0" fontId="25" fillId="0" borderId="71" applyNumberFormat="0" applyFill="0" applyAlignment="0" applyProtection="0">
      <alignment vertical="center"/>
    </xf>
    <xf numFmtId="0" fontId="28" fillId="21" borderId="0" applyNumberFormat="0" applyBorder="0" applyAlignment="0" applyProtection="0">
      <alignment vertical="center"/>
    </xf>
    <xf numFmtId="0" fontId="29" fillId="14" borderId="68" applyNumberFormat="0" applyAlignment="0" applyProtection="0">
      <alignment vertical="center"/>
    </xf>
    <xf numFmtId="0" fontId="36" fillId="14" borderId="72" applyNumberFormat="0" applyAlignment="0" applyProtection="0">
      <alignment vertical="center"/>
    </xf>
    <xf numFmtId="0" fontId="20" fillId="5" borderId="66" applyNumberFormat="0" applyAlignment="0" applyProtection="0">
      <alignment vertical="center"/>
    </xf>
    <xf numFmtId="0" fontId="19" fillId="33" borderId="0" applyNumberFormat="0" applyBorder="0" applyAlignment="0" applyProtection="0">
      <alignment vertical="center"/>
    </xf>
    <xf numFmtId="0" fontId="28" fillId="18" borderId="0" applyNumberFormat="0" applyBorder="0" applyAlignment="0" applyProtection="0">
      <alignment vertical="center"/>
    </xf>
    <xf numFmtId="0" fontId="37" fillId="0" borderId="73" applyNumberFormat="0" applyFill="0" applyAlignment="0" applyProtection="0">
      <alignment vertical="center"/>
    </xf>
    <xf numFmtId="0" fontId="31" fillId="0" borderId="70" applyNumberFormat="0" applyFill="0" applyAlignment="0" applyProtection="0">
      <alignment vertical="center"/>
    </xf>
    <xf numFmtId="0" fontId="38" fillId="32" borderId="0" applyNumberFormat="0" applyBorder="0" applyAlignment="0" applyProtection="0">
      <alignment vertical="center"/>
    </xf>
    <xf numFmtId="0" fontId="34" fillId="20" borderId="0" applyNumberFormat="0" applyBorder="0" applyAlignment="0" applyProtection="0">
      <alignment vertical="center"/>
    </xf>
    <xf numFmtId="0" fontId="19" fillId="25" borderId="0" applyNumberFormat="0" applyBorder="0" applyAlignment="0" applyProtection="0">
      <alignment vertical="center"/>
    </xf>
    <xf numFmtId="0" fontId="28" fillId="13" borderId="0" applyNumberFormat="0" applyBorder="0" applyAlignment="0" applyProtection="0">
      <alignment vertical="center"/>
    </xf>
    <xf numFmtId="0" fontId="19" fillId="24" borderId="0" applyNumberFormat="0" applyBorder="0" applyAlignment="0" applyProtection="0">
      <alignment vertical="center"/>
    </xf>
    <xf numFmtId="0" fontId="19" fillId="4" borderId="0" applyNumberFormat="0" applyBorder="0" applyAlignment="0" applyProtection="0">
      <alignment vertical="center"/>
    </xf>
    <xf numFmtId="0" fontId="19" fillId="31" borderId="0" applyNumberFormat="0" applyBorder="0" applyAlignment="0" applyProtection="0">
      <alignment vertical="center"/>
    </xf>
    <xf numFmtId="0" fontId="19" fillId="9"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19" fillId="30" borderId="0" applyNumberFormat="0" applyBorder="0" applyAlignment="0" applyProtection="0">
      <alignment vertical="center"/>
    </xf>
    <xf numFmtId="0" fontId="19" fillId="8" borderId="0" applyNumberFormat="0" applyBorder="0" applyAlignment="0" applyProtection="0">
      <alignment vertical="center"/>
    </xf>
    <xf numFmtId="0" fontId="28" fillId="11" borderId="0" applyNumberFormat="0" applyBorder="0" applyAlignment="0" applyProtection="0">
      <alignment vertical="center"/>
    </xf>
    <xf numFmtId="0" fontId="19" fillId="3" borderId="0" applyNumberFormat="0" applyBorder="0" applyAlignment="0" applyProtection="0">
      <alignment vertical="center"/>
    </xf>
    <xf numFmtId="0" fontId="28" fillId="27" borderId="0" applyNumberFormat="0" applyBorder="0" applyAlignment="0" applyProtection="0">
      <alignment vertical="center"/>
    </xf>
    <xf numFmtId="0" fontId="28" fillId="16" borderId="0" applyNumberFormat="0" applyBorder="0" applyAlignment="0" applyProtection="0">
      <alignment vertical="center"/>
    </xf>
    <xf numFmtId="0" fontId="19" fillId="7" borderId="0" applyNumberFormat="0" applyBorder="0" applyAlignment="0" applyProtection="0">
      <alignment vertical="center"/>
    </xf>
    <xf numFmtId="0" fontId="28" fillId="19" borderId="0" applyNumberFormat="0" applyBorder="0" applyAlignment="0" applyProtection="0">
      <alignment vertical="center"/>
    </xf>
    <xf numFmtId="0" fontId="11" fillId="0" borderId="0">
      <alignment vertical="center"/>
    </xf>
  </cellStyleXfs>
  <cellXfs count="238">
    <xf numFmtId="0" fontId="0" fillId="0" borderId="0" xfId="0">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0" xfId="0" applyFont="1" applyBorder="1" applyAlignment="1">
      <alignment horizontal="left" vertical="center" wrapText="1"/>
    </xf>
    <xf numFmtId="177" fontId="2" fillId="0" borderId="3" xfId="0" applyNumberFormat="1" applyFont="1" applyBorder="1" applyAlignment="1">
      <alignment horizontal="right" vertical="center" wrapText="1"/>
    </xf>
    <xf numFmtId="177" fontId="2" fillId="0" borderId="0" xfId="0" applyNumberFormat="1" applyFont="1" applyBorder="1" applyAlignment="1">
      <alignment horizontal="right" vertical="center" wrapText="1"/>
    </xf>
    <xf numFmtId="0" fontId="2" fillId="0" borderId="4" xfId="0" applyFont="1" applyBorder="1" applyAlignment="1">
      <alignment horizontal="left" vertical="center" wrapText="1"/>
    </xf>
    <xf numFmtId="177" fontId="2" fillId="0" borderId="5" xfId="0" applyNumberFormat="1" applyFont="1" applyBorder="1" applyAlignment="1">
      <alignment horizontal="right" vertical="center" wrapText="1"/>
    </xf>
    <xf numFmtId="177" fontId="2" fillId="0" borderId="4" xfId="0" applyNumberFormat="1" applyFont="1" applyBorder="1" applyAlignment="1">
      <alignment horizontal="right" vertical="center" wrapText="1"/>
    </xf>
    <xf numFmtId="0" fontId="2" fillId="0" borderId="6" xfId="0" applyFont="1" applyBorder="1" applyAlignment="1">
      <alignment horizontal="left" vertical="center" wrapText="1"/>
    </xf>
    <xf numFmtId="177" fontId="2" fillId="0" borderId="6" xfId="0" applyNumberFormat="1" applyFont="1" applyBorder="1" applyAlignment="1">
      <alignment horizontal="right" vertical="center" wrapText="1"/>
    </xf>
    <xf numFmtId="0" fontId="2" fillId="0" borderId="7" xfId="0" applyFont="1" applyBorder="1" applyAlignment="1">
      <alignment horizontal="left" vertical="center" wrapText="1"/>
    </xf>
    <xf numFmtId="0" fontId="4" fillId="0" borderId="8" xfId="0" applyFont="1" applyBorder="1" applyAlignment="1">
      <alignment vertical="center" wrapText="1"/>
    </xf>
    <xf numFmtId="0" fontId="4" fillId="0" borderId="0" xfId="0" applyFont="1" applyBorder="1" applyAlignment="1">
      <alignment horizontal="left" vertical="center" wrapText="1"/>
    </xf>
    <xf numFmtId="0" fontId="5" fillId="0" borderId="9" xfId="0" applyFont="1" applyBorder="1" applyAlignment="1">
      <alignment horizontal="center" vertical="center" wrapText="1"/>
    </xf>
    <xf numFmtId="0" fontId="6" fillId="0" borderId="6" xfId="0" applyNumberFormat="1" applyFont="1" applyBorder="1" applyAlignment="1">
      <alignment vertical="center" wrapText="1"/>
    </xf>
    <xf numFmtId="0" fontId="6" fillId="2" borderId="3" xfId="0" applyFont="1" applyFill="1" applyBorder="1" applyAlignment="1">
      <alignment vertical="center" wrapText="1"/>
    </xf>
    <xf numFmtId="0" fontId="2" fillId="0" borderId="3" xfId="0" applyFont="1" applyBorder="1" applyAlignment="1">
      <alignment vertical="center" wrapText="1"/>
    </xf>
    <xf numFmtId="0" fontId="6" fillId="0" borderId="3" xfId="0" applyFont="1" applyBorder="1" applyAlignment="1">
      <alignment vertical="center" wrapText="1"/>
    </xf>
    <xf numFmtId="14" fontId="6" fillId="0" borderId="0" xfId="0" applyNumberFormat="1" applyFont="1" applyBorder="1" applyAlignment="1">
      <alignment vertical="center" wrapText="1"/>
    </xf>
    <xf numFmtId="0" fontId="4" fillId="0" borderId="0" xfId="0"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22" xfId="0" applyFont="1" applyFill="1" applyBorder="1" applyAlignment="1">
      <alignment vertical="center" wrapText="1"/>
    </xf>
    <xf numFmtId="177" fontId="6" fillId="0" borderId="6" xfId="0" applyNumberFormat="1" applyFont="1" applyBorder="1" applyAlignment="1">
      <alignment vertical="center" wrapText="1"/>
    </xf>
    <xf numFmtId="177" fontId="6" fillId="0" borderId="0" xfId="0" applyNumberFormat="1" applyFont="1" applyBorder="1" applyAlignment="1">
      <alignment vertical="center" wrapText="1"/>
    </xf>
    <xf numFmtId="0" fontId="6" fillId="0" borderId="22" xfId="0" applyFont="1" applyBorder="1" applyAlignment="1">
      <alignment vertical="center" wrapText="1"/>
    </xf>
    <xf numFmtId="177" fontId="6" fillId="0" borderId="23" xfId="0" applyNumberFormat="1" applyFont="1" applyBorder="1" applyAlignment="1">
      <alignment vertical="center" wrapText="1"/>
    </xf>
    <xf numFmtId="0" fontId="6" fillId="0" borderId="22" xfId="0" applyFont="1" applyBorder="1" applyAlignment="1">
      <alignment horizontal="center" vertical="center" wrapText="1"/>
    </xf>
    <xf numFmtId="0" fontId="6" fillId="0" borderId="22" xfId="0" applyFont="1" applyBorder="1" applyAlignment="1">
      <alignment horizontal="right" vertical="center" wrapText="1"/>
    </xf>
    <xf numFmtId="0" fontId="4" fillId="0" borderId="0" xfId="0" applyFont="1" applyAlignment="1">
      <alignment vertical="center" wrapText="1"/>
    </xf>
    <xf numFmtId="0" fontId="4" fillId="0" borderId="15" xfId="0" applyFont="1" applyBorder="1" applyAlignment="1">
      <alignment horizontal="center" vertical="center" wrapText="1"/>
    </xf>
    <xf numFmtId="0" fontId="6" fillId="0" borderId="22" xfId="0" applyFont="1" applyFill="1" applyBorder="1" applyAlignment="1">
      <alignment wrapText="1"/>
    </xf>
    <xf numFmtId="0" fontId="7" fillId="0" borderId="0" xfId="0" applyFont="1" applyAlignment="1">
      <alignment vertical="center" wrapText="1"/>
    </xf>
    <xf numFmtId="0" fontId="7" fillId="0" borderId="0" xfId="0" applyFont="1">
      <alignment vertical="center"/>
    </xf>
    <xf numFmtId="0" fontId="8" fillId="0" borderId="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0" fillId="0" borderId="0" xfId="0" applyBorder="1">
      <alignment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6" fillId="0" borderId="31" xfId="0" applyFont="1" applyBorder="1" applyAlignment="1">
      <alignment vertical="center" wrapText="1"/>
    </xf>
    <xf numFmtId="0" fontId="4" fillId="0" borderId="3" xfId="0" applyFont="1" applyBorder="1" applyAlignment="1">
      <alignment vertical="center" wrapText="1"/>
    </xf>
    <xf numFmtId="177" fontId="6" fillId="0" borderId="32" xfId="0" applyNumberFormat="1" applyFont="1" applyBorder="1" applyAlignment="1">
      <alignment horizontal="right" vertical="center" wrapText="1"/>
    </xf>
    <xf numFmtId="0" fontId="4" fillId="0" borderId="33" xfId="0" applyFont="1" applyBorder="1" applyAlignment="1">
      <alignment vertical="center" wrapText="1"/>
    </xf>
    <xf numFmtId="177" fontId="6" fillId="0" borderId="34" xfId="0" applyNumberFormat="1" applyFont="1" applyBorder="1" applyAlignment="1">
      <alignment horizontal="right" vertical="center" wrapText="1"/>
    </xf>
    <xf numFmtId="0" fontId="9" fillId="0" borderId="35" xfId="0" applyFont="1" applyBorder="1" applyAlignment="1">
      <alignment horizontal="center" vertical="center" wrapText="1"/>
    </xf>
    <xf numFmtId="0" fontId="9" fillId="0" borderId="35" xfId="0" applyFont="1" applyBorder="1" applyAlignment="1">
      <alignment horizontal="left" vertical="center" wrapText="1"/>
    </xf>
    <xf numFmtId="177" fontId="9" fillId="0" borderId="35" xfId="0" applyNumberFormat="1" applyFont="1" applyBorder="1" applyAlignment="1">
      <alignment horizontal="righ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9" fillId="0" borderId="35" xfId="0" applyFont="1" applyFill="1" applyBorder="1" applyAlignment="1">
      <alignment horizontal="left" vertical="center" wrapText="1"/>
    </xf>
    <xf numFmtId="0" fontId="7" fillId="0" borderId="35" xfId="0" applyFont="1" applyBorder="1">
      <alignment vertical="center"/>
    </xf>
    <xf numFmtId="0" fontId="7" fillId="0" borderId="0" xfId="0" applyFont="1" applyBorder="1">
      <alignment vertical="center"/>
    </xf>
    <xf numFmtId="0" fontId="2" fillId="0" borderId="0" xfId="0" applyFont="1" applyBorder="1" applyAlignment="1">
      <alignment horizontal="left" wrapText="1"/>
    </xf>
    <xf numFmtId="0" fontId="6" fillId="0" borderId="0" xfId="0" applyFont="1" applyFill="1" applyBorder="1" applyAlignment="1">
      <alignment horizontal="left" vertical="center"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6" fillId="0" borderId="40" xfId="0" applyFont="1" applyBorder="1" applyAlignment="1">
      <alignment horizontal="left" vertical="center" wrapText="1"/>
    </xf>
    <xf numFmtId="0" fontId="6" fillId="0" borderId="36" xfId="0" applyFont="1" applyBorder="1" applyAlignment="1">
      <alignment horizontal="left" vertical="center" wrapText="1"/>
    </xf>
    <xf numFmtId="0" fontId="6" fillId="0" borderId="35" xfId="0" applyFont="1" applyBorder="1" applyAlignment="1">
      <alignment horizontal="center" vertical="center" wrapText="1"/>
    </xf>
    <xf numFmtId="14" fontId="6" fillId="0" borderId="35" xfId="0" applyNumberFormat="1" applyFont="1" applyBorder="1" applyAlignment="1">
      <alignment horizontal="center" vertical="center" wrapText="1"/>
    </xf>
    <xf numFmtId="43" fontId="6" fillId="0" borderId="35" xfId="8" applyFont="1" applyBorder="1" applyAlignment="1">
      <alignment horizontal="center" vertical="center" wrapText="1"/>
    </xf>
    <xf numFmtId="0" fontId="6" fillId="0" borderId="40" xfId="0" applyFont="1" applyBorder="1" applyAlignment="1">
      <alignment horizontal="center" vertical="center" wrapText="1"/>
    </xf>
    <xf numFmtId="0" fontId="6" fillId="0" borderId="36" xfId="0" applyFont="1" applyBorder="1" applyAlignment="1">
      <alignment horizontal="center" vertical="center" wrapText="1"/>
    </xf>
    <xf numFmtId="0" fontId="6" fillId="2" borderId="35" xfId="0" applyFont="1" applyFill="1" applyBorder="1" applyAlignment="1">
      <alignment horizontal="center" vertical="center" wrapText="1"/>
    </xf>
    <xf numFmtId="0" fontId="4"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4" xfId="0" applyFont="1" applyBorder="1" applyAlignment="1">
      <alignment horizontal="center" vertical="center" wrapText="1"/>
    </xf>
    <xf numFmtId="43" fontId="6" fillId="0" borderId="38" xfId="0" applyNumberFormat="1" applyFont="1" applyBorder="1" applyAlignment="1">
      <alignment horizontal="center" vertical="center" wrapText="1"/>
    </xf>
    <xf numFmtId="0" fontId="6" fillId="0" borderId="38" xfId="0" applyFont="1" applyBorder="1" applyAlignment="1">
      <alignment horizontal="center" vertical="center" wrapText="1"/>
    </xf>
    <xf numFmtId="43" fontId="6" fillId="2" borderId="38" xfId="0" applyNumberFormat="1" applyFont="1" applyFill="1" applyBorder="1" applyAlignment="1">
      <alignment horizontal="center" vertical="center" wrapText="1"/>
    </xf>
    <xf numFmtId="43" fontId="6" fillId="0" borderId="45" xfId="0" applyNumberFormat="1" applyFont="1" applyBorder="1" applyAlignment="1">
      <alignment horizontal="center" vertical="center" wrapText="1"/>
    </xf>
    <xf numFmtId="0" fontId="6" fillId="0" borderId="45" xfId="0" applyFont="1" applyBorder="1" applyAlignment="1">
      <alignment horizontal="center" vertical="center" wrapText="1"/>
    </xf>
    <xf numFmtId="0" fontId="6" fillId="2" borderId="45" xfId="0" applyFont="1" applyFill="1" applyBorder="1" applyAlignment="1">
      <alignment horizontal="center" vertical="center" wrapText="1"/>
    </xf>
    <xf numFmtId="43" fontId="6" fillId="0" borderId="35" xfId="0" applyNumberFormat="1" applyFont="1" applyBorder="1" applyAlignment="1">
      <alignment horizontal="center" vertical="center" wrapText="1"/>
    </xf>
    <xf numFmtId="43" fontId="6" fillId="2" borderId="35" xfId="0" applyNumberFormat="1" applyFont="1" applyFill="1" applyBorder="1" applyAlignment="1">
      <alignment horizontal="center" vertical="center" wrapText="1"/>
    </xf>
    <xf numFmtId="0" fontId="10" fillId="0" borderId="0" xfId="49" applyFont="1">
      <alignment vertical="center"/>
    </xf>
    <xf numFmtId="0" fontId="7" fillId="0" borderId="0" xfId="49" applyFont="1">
      <alignment vertical="center"/>
    </xf>
    <xf numFmtId="0" fontId="1" fillId="0" borderId="0" xfId="49" applyFont="1" applyAlignment="1">
      <alignment vertical="center"/>
    </xf>
    <xf numFmtId="0" fontId="11" fillId="0" borderId="0" xfId="49">
      <alignment vertical="center"/>
    </xf>
    <xf numFmtId="0" fontId="2" fillId="0" borderId="0" xfId="49" applyFont="1" applyBorder="1" applyAlignment="1">
      <alignment horizontal="left" vertical="center" wrapText="1"/>
    </xf>
    <xf numFmtId="0" fontId="3" fillId="0" borderId="0" xfId="49" applyFont="1" applyBorder="1" applyAlignment="1">
      <alignment horizontal="center" vertical="center" wrapText="1"/>
    </xf>
    <xf numFmtId="0" fontId="4" fillId="0" borderId="0" xfId="49" applyFont="1" applyBorder="1" applyAlignment="1">
      <alignment vertical="center" wrapText="1"/>
    </xf>
    <xf numFmtId="0" fontId="5" fillId="0" borderId="9" xfId="49" applyFont="1" applyBorder="1" applyAlignment="1">
      <alignment horizontal="center" vertical="center" wrapText="1"/>
    </xf>
    <xf numFmtId="0" fontId="5" fillId="0" borderId="2" xfId="49" applyFont="1" applyBorder="1" applyAlignment="1">
      <alignment horizontal="center" vertical="center" wrapText="1"/>
    </xf>
    <xf numFmtId="0" fontId="5" fillId="0" borderId="46" xfId="49" applyFont="1" applyBorder="1" applyAlignment="1">
      <alignment horizontal="center" vertical="center" wrapText="1"/>
    </xf>
    <xf numFmtId="0" fontId="5" fillId="0" borderId="27" xfId="49" applyFont="1" applyBorder="1" applyAlignment="1">
      <alignment horizontal="center" vertical="center" wrapText="1"/>
    </xf>
    <xf numFmtId="0" fontId="5" fillId="0" borderId="28" xfId="49" applyFont="1" applyBorder="1" applyAlignment="1">
      <alignment horizontal="center" vertical="center" wrapText="1"/>
    </xf>
    <xf numFmtId="0" fontId="9" fillId="0" borderId="7" xfId="49" applyFont="1" applyBorder="1" applyAlignment="1">
      <alignment vertical="center" wrapText="1"/>
    </xf>
    <xf numFmtId="0" fontId="9" fillId="0" borderId="5" xfId="49" applyFont="1" applyBorder="1" applyAlignment="1">
      <alignment horizontal="center" vertical="center" wrapText="1"/>
    </xf>
    <xf numFmtId="177" fontId="9" fillId="0" borderId="5" xfId="49" applyNumberFormat="1" applyFont="1" applyBorder="1" applyAlignment="1">
      <alignment horizontal="right" vertical="center" wrapText="1"/>
    </xf>
    <xf numFmtId="177" fontId="9" fillId="0" borderId="47" xfId="49" applyNumberFormat="1" applyFont="1" applyBorder="1" applyAlignment="1">
      <alignment horizontal="center" vertical="center" wrapText="1"/>
    </xf>
    <xf numFmtId="177" fontId="9" fillId="0" borderId="41" xfId="49" applyNumberFormat="1" applyFont="1" applyBorder="1" applyAlignment="1">
      <alignment horizontal="center" vertical="center" wrapText="1"/>
    </xf>
    <xf numFmtId="0" fontId="9" fillId="0" borderId="48" xfId="49" applyFont="1" applyBorder="1" applyAlignment="1">
      <alignment vertical="center" wrapText="1"/>
    </xf>
    <xf numFmtId="0" fontId="9" fillId="0" borderId="49" xfId="49" applyFont="1" applyBorder="1" applyAlignment="1">
      <alignment horizontal="center" vertical="center" wrapText="1"/>
    </xf>
    <xf numFmtId="177" fontId="9" fillId="0" borderId="49" xfId="49" applyNumberFormat="1" applyFont="1" applyBorder="1" applyAlignment="1">
      <alignment horizontal="right" vertical="center" wrapText="1"/>
    </xf>
    <xf numFmtId="177" fontId="9" fillId="0" borderId="50" xfId="49" applyNumberFormat="1" applyFont="1" applyBorder="1" applyAlignment="1">
      <alignment horizontal="right" vertical="center" wrapText="1"/>
    </xf>
    <xf numFmtId="177" fontId="9" fillId="0" borderId="39" xfId="49" applyNumberFormat="1" applyFont="1" applyBorder="1" applyAlignment="1">
      <alignment horizontal="center" vertical="center" wrapText="1"/>
    </xf>
    <xf numFmtId="177" fontId="9" fillId="0" borderId="42" xfId="49" applyNumberFormat="1" applyFont="1" applyBorder="1" applyAlignment="1">
      <alignment horizontal="center" vertical="center" wrapText="1"/>
    </xf>
    <xf numFmtId="177" fontId="9" fillId="0" borderId="51" xfId="49" applyNumberFormat="1" applyFont="1" applyBorder="1" applyAlignment="1">
      <alignment horizontal="right" vertical="center" wrapText="1"/>
    </xf>
    <xf numFmtId="177" fontId="9" fillId="0" borderId="52" xfId="49" applyNumberFormat="1" applyFont="1" applyBorder="1" applyAlignment="1">
      <alignment horizontal="center" vertical="center" wrapText="1"/>
    </xf>
    <xf numFmtId="0" fontId="9" fillId="0" borderId="4" xfId="49" applyFont="1" applyBorder="1" applyAlignment="1">
      <alignment vertical="center" wrapText="1"/>
    </xf>
    <xf numFmtId="0" fontId="9" fillId="0" borderId="19" xfId="49" applyFont="1" applyBorder="1" applyAlignment="1">
      <alignment horizontal="center" vertical="center" wrapText="1"/>
    </xf>
    <xf numFmtId="177" fontId="9" fillId="0" borderId="19" xfId="49" applyNumberFormat="1" applyFont="1" applyBorder="1" applyAlignment="1">
      <alignment horizontal="right" vertical="center" wrapText="1"/>
    </xf>
    <xf numFmtId="177" fontId="9" fillId="0" borderId="21" xfId="49" applyNumberFormat="1" applyFont="1" applyBorder="1" applyAlignment="1">
      <alignment horizontal="right" vertical="center" wrapText="1"/>
    </xf>
    <xf numFmtId="177" fontId="9" fillId="0" borderId="37" xfId="49" applyNumberFormat="1" applyFont="1" applyBorder="1" applyAlignment="1">
      <alignment horizontal="center" vertical="center" wrapText="1"/>
    </xf>
    <xf numFmtId="177" fontId="9" fillId="0" borderId="40" xfId="49" applyNumberFormat="1" applyFont="1" applyBorder="1" applyAlignment="1">
      <alignment horizontal="center" vertical="center" wrapText="1"/>
    </xf>
    <xf numFmtId="0" fontId="9" fillId="0" borderId="0" xfId="49" applyFont="1" applyBorder="1" applyAlignment="1">
      <alignment vertical="center" wrapText="1"/>
    </xf>
    <xf numFmtId="0" fontId="9" fillId="0" borderId="3" xfId="49" applyFont="1" applyBorder="1" applyAlignment="1">
      <alignment horizontal="center" vertical="center" wrapText="1"/>
    </xf>
    <xf numFmtId="177" fontId="9" fillId="0" borderId="3" xfId="49" applyNumberFormat="1" applyFont="1" applyBorder="1" applyAlignment="1">
      <alignment horizontal="right" vertical="center" wrapText="1"/>
    </xf>
    <xf numFmtId="0" fontId="9" fillId="0" borderId="53" xfId="49" applyFont="1" applyBorder="1" applyAlignment="1">
      <alignment vertical="center" wrapText="1"/>
    </xf>
    <xf numFmtId="0" fontId="9" fillId="0" borderId="54" xfId="49" applyFont="1" applyBorder="1" applyAlignment="1">
      <alignment vertical="center" wrapText="1"/>
    </xf>
    <xf numFmtId="0" fontId="9" fillId="0" borderId="12" xfId="49" applyFont="1" applyBorder="1" applyAlignment="1">
      <alignment horizontal="center" vertical="center" wrapText="1"/>
    </xf>
    <xf numFmtId="177" fontId="9" fillId="0" borderId="55" xfId="49" applyNumberFormat="1" applyFont="1" applyBorder="1" applyAlignment="1">
      <alignment horizontal="right" vertical="center" wrapText="1"/>
    </xf>
    <xf numFmtId="177" fontId="9" fillId="0" borderId="56" xfId="49" applyNumberFormat="1" applyFont="1" applyBorder="1" applyAlignment="1">
      <alignment horizontal="right" vertical="center" wrapText="1"/>
    </xf>
    <xf numFmtId="177" fontId="9" fillId="0" borderId="57" xfId="49" applyNumberFormat="1" applyFont="1" applyBorder="1" applyAlignment="1">
      <alignment horizontal="center" vertical="center" wrapText="1"/>
    </xf>
    <xf numFmtId="177" fontId="9" fillId="0" borderId="58" xfId="49" applyNumberFormat="1" applyFont="1" applyBorder="1" applyAlignment="1">
      <alignment horizontal="center" vertical="center" wrapText="1"/>
    </xf>
    <xf numFmtId="0" fontId="4" fillId="0" borderId="0" xfId="49" applyFont="1" applyBorder="1" applyAlignment="1">
      <alignment horizontal="left" vertical="center" wrapText="1"/>
    </xf>
    <xf numFmtId="0" fontId="12" fillId="0" borderId="0" xfId="49" applyFont="1" applyBorder="1" applyAlignment="1">
      <alignment horizontal="center" vertical="center" wrapText="1"/>
    </xf>
    <xf numFmtId="0" fontId="11" fillId="0" borderId="0" xfId="49" applyAlignment="1">
      <alignment horizontal="center" vertical="center"/>
    </xf>
    <xf numFmtId="0" fontId="1" fillId="0" borderId="0" xfId="49" applyFont="1" applyAlignment="1">
      <alignment horizontal="center" vertical="center"/>
    </xf>
    <xf numFmtId="0" fontId="11" fillId="0" borderId="36" xfId="49" applyBorder="1" applyAlignment="1">
      <alignment horizontal="center" vertical="center"/>
    </xf>
    <xf numFmtId="0" fontId="11" fillId="0" borderId="35" xfId="49" applyBorder="1" applyAlignment="1">
      <alignment horizontal="center" vertical="center"/>
    </xf>
    <xf numFmtId="0" fontId="11" fillId="0" borderId="37" xfId="49" applyBorder="1" applyAlignment="1">
      <alignment horizontal="center" vertical="center"/>
    </xf>
    <xf numFmtId="0" fontId="11" fillId="0" borderId="43" xfId="49" applyFill="1" applyBorder="1" applyAlignment="1">
      <alignment horizontal="center" vertical="center" wrapText="1"/>
    </xf>
    <xf numFmtId="0" fontId="11" fillId="0" borderId="38" xfId="49" applyFill="1" applyBorder="1" applyAlignment="1">
      <alignment horizontal="center" vertical="center" wrapText="1"/>
    </xf>
    <xf numFmtId="0" fontId="11" fillId="0" borderId="39" xfId="49" applyFill="1" applyBorder="1" applyAlignment="1">
      <alignment horizontal="center" vertical="center" wrapText="1"/>
    </xf>
    <xf numFmtId="0" fontId="11" fillId="0" borderId="59" xfId="49" applyFill="1" applyBorder="1">
      <alignment vertical="center"/>
    </xf>
    <xf numFmtId="0" fontId="11" fillId="0" borderId="45" xfId="49" applyFill="1" applyBorder="1">
      <alignment vertical="center"/>
    </xf>
    <xf numFmtId="0" fontId="11" fillId="0" borderId="45" xfId="49" applyFill="1" applyBorder="1" applyAlignment="1">
      <alignment horizontal="center" vertical="center"/>
    </xf>
    <xf numFmtId="0" fontId="11" fillId="0" borderId="52" xfId="49" applyFill="1" applyBorder="1">
      <alignment vertical="center"/>
    </xf>
    <xf numFmtId="0" fontId="13" fillId="0" borderId="0" xfId="49" applyFont="1" applyBorder="1" applyAlignment="1">
      <alignment vertical="center"/>
    </xf>
    <xf numFmtId="0" fontId="3" fillId="0" borderId="0" xfId="49" applyFont="1" applyAlignment="1">
      <alignment horizontal="center" vertical="center" wrapText="1"/>
    </xf>
    <xf numFmtId="0" fontId="6" fillId="0" borderId="7" xfId="49" applyFont="1" applyBorder="1" applyAlignment="1">
      <alignment vertical="center" wrapText="1"/>
    </xf>
    <xf numFmtId="0" fontId="6" fillId="0" borderId="5" xfId="49" applyFont="1" applyBorder="1" applyAlignment="1">
      <alignment horizontal="center" vertical="center" wrapText="1"/>
    </xf>
    <xf numFmtId="177" fontId="6" fillId="0" borderId="5" xfId="49" applyNumberFormat="1" applyFont="1" applyBorder="1" applyAlignment="1">
      <alignment horizontal="right" vertical="center" wrapText="1"/>
    </xf>
    <xf numFmtId="177" fontId="6" fillId="0" borderId="51" xfId="49" applyNumberFormat="1" applyFont="1" applyBorder="1" applyAlignment="1">
      <alignment horizontal="right" vertical="center" wrapText="1"/>
    </xf>
    <xf numFmtId="0" fontId="5" fillId="0" borderId="41" xfId="49" applyFont="1" applyBorder="1" applyAlignment="1">
      <alignment horizontal="center" vertical="center" wrapText="1"/>
    </xf>
    <xf numFmtId="0" fontId="6" fillId="0" borderId="48" xfId="49" applyFont="1" applyBorder="1" applyAlignment="1">
      <alignment vertical="center" wrapText="1"/>
    </xf>
    <xf numFmtId="0" fontId="6" fillId="0" borderId="49" xfId="49" applyFont="1" applyBorder="1" applyAlignment="1">
      <alignment horizontal="center" vertical="center" wrapText="1"/>
    </xf>
    <xf numFmtId="177" fontId="6" fillId="0" borderId="49" xfId="49" applyNumberFormat="1" applyFont="1" applyBorder="1" applyAlignment="1">
      <alignment horizontal="right" vertical="center" wrapText="1"/>
    </xf>
    <xf numFmtId="177" fontId="6" fillId="0" borderId="50" xfId="49" applyNumberFormat="1" applyFont="1" applyBorder="1" applyAlignment="1">
      <alignment horizontal="right" vertical="center" wrapText="1"/>
    </xf>
    <xf numFmtId="0" fontId="5" fillId="0" borderId="42" xfId="49" applyFont="1" applyBorder="1" applyAlignment="1">
      <alignment horizontal="center" vertical="center" wrapText="1"/>
    </xf>
    <xf numFmtId="0" fontId="6" fillId="0" borderId="53" xfId="49" applyFont="1" applyBorder="1" applyAlignment="1">
      <alignment vertical="center" wrapText="1"/>
    </xf>
    <xf numFmtId="0" fontId="5" fillId="0" borderId="40" xfId="49" applyFont="1" applyBorder="1" applyAlignment="1">
      <alignment horizontal="center" vertical="center" wrapText="1"/>
    </xf>
    <xf numFmtId="0" fontId="6" fillId="0" borderId="0" xfId="49" applyFont="1" applyBorder="1" applyAlignment="1">
      <alignment vertical="center" wrapText="1"/>
    </xf>
    <xf numFmtId="0" fontId="6" fillId="0" borderId="3" xfId="49" applyFont="1" applyBorder="1" applyAlignment="1">
      <alignment horizontal="center" vertical="center" wrapText="1"/>
    </xf>
    <xf numFmtId="177" fontId="6" fillId="0" borderId="3" xfId="49" applyNumberFormat="1" applyFont="1" applyFill="1" applyBorder="1" applyAlignment="1">
      <alignment horizontal="right" vertical="center" wrapText="1"/>
    </xf>
    <xf numFmtId="0" fontId="5" fillId="0" borderId="58" xfId="49" applyFont="1" applyBorder="1" applyAlignment="1">
      <alignment horizontal="center" vertical="center" wrapText="1"/>
    </xf>
    <xf numFmtId="0" fontId="14" fillId="0" borderId="0" xfId="49" applyFont="1" applyAlignment="1">
      <alignment horizontal="center" vertical="center"/>
    </xf>
    <xf numFmtId="0" fontId="11" fillId="0" borderId="43" xfId="49" applyBorder="1" applyAlignment="1">
      <alignment horizontal="center" vertical="center" wrapText="1"/>
    </xf>
    <xf numFmtId="0" fontId="11" fillId="0" borderId="38" xfId="49" applyFont="1" applyBorder="1" applyAlignment="1">
      <alignment horizontal="center" vertical="center" wrapText="1"/>
    </xf>
    <xf numFmtId="0" fontId="13" fillId="0" borderId="38" xfId="49" applyFont="1" applyBorder="1" applyAlignment="1">
      <alignment horizontal="center" vertical="center" wrapText="1"/>
    </xf>
    <xf numFmtId="0" fontId="11" fillId="0" borderId="38" xfId="49" applyBorder="1" applyAlignment="1">
      <alignment horizontal="center" vertical="center" wrapText="1"/>
    </xf>
    <xf numFmtId="0" fontId="11" fillId="0" borderId="39" xfId="49" applyBorder="1" applyAlignment="1">
      <alignment horizontal="center" vertical="center" wrapText="1"/>
    </xf>
    <xf numFmtId="0" fontId="11" fillId="0" borderId="60" xfId="49" applyBorder="1" applyAlignment="1">
      <alignment horizontal="center" vertical="center" wrapText="1"/>
    </xf>
    <xf numFmtId="0" fontId="11" fillId="0" borderId="44" xfId="49" applyBorder="1" applyAlignment="1">
      <alignment horizontal="center" vertical="center" wrapText="1"/>
    </xf>
    <xf numFmtId="0" fontId="13" fillId="0" borderId="44" xfId="49" applyFont="1" applyBorder="1" applyAlignment="1">
      <alignment horizontal="center" vertical="center" wrapText="1"/>
    </xf>
    <xf numFmtId="0" fontId="11" fillId="0" borderId="61" xfId="49" applyBorder="1" applyAlignment="1">
      <alignment horizontal="center" vertical="center" wrapText="1"/>
    </xf>
    <xf numFmtId="0" fontId="11" fillId="0" borderId="59" xfId="49" applyBorder="1">
      <alignment vertical="center"/>
    </xf>
    <xf numFmtId="0" fontId="11" fillId="0" borderId="45" xfId="49" applyBorder="1">
      <alignment vertical="center"/>
    </xf>
    <xf numFmtId="0" fontId="11" fillId="0" borderId="52" xfId="49" applyBorder="1">
      <alignment vertical="center"/>
    </xf>
    <xf numFmtId="0" fontId="0" fillId="0" borderId="42" xfId="49" applyFont="1" applyBorder="1" applyAlignment="1">
      <alignment vertical="center"/>
    </xf>
    <xf numFmtId="0" fontId="11" fillId="0" borderId="42" xfId="49" applyBorder="1" applyAlignment="1">
      <alignment vertical="center"/>
    </xf>
    <xf numFmtId="0" fontId="15"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3" xfId="0" applyFont="1" applyBorder="1" applyAlignment="1">
      <alignment horizontal="center" vertical="center" wrapText="1"/>
    </xf>
    <xf numFmtId="177" fontId="6" fillId="0" borderId="3" xfId="0" applyNumberFormat="1" applyFont="1" applyBorder="1" applyAlignment="1">
      <alignment horizontal="right" vertical="center" wrapText="1"/>
    </xf>
    <xf numFmtId="177" fontId="6" fillId="0" borderId="0" xfId="0" applyNumberFormat="1" applyFont="1" applyBorder="1" applyAlignment="1">
      <alignment horizontal="right" vertical="center" wrapText="1"/>
    </xf>
    <xf numFmtId="0" fontId="6" fillId="0" borderId="15" xfId="0" applyFont="1" applyBorder="1" applyAlignment="1">
      <alignment horizontal="left" vertical="center" wrapText="1"/>
    </xf>
    <xf numFmtId="0" fontId="6" fillId="0" borderId="55" xfId="0" applyFont="1" applyBorder="1" applyAlignment="1">
      <alignment horizontal="center" vertical="center" wrapText="1"/>
    </xf>
    <xf numFmtId="177" fontId="6" fillId="0" borderId="55" xfId="0" applyNumberFormat="1" applyFont="1" applyBorder="1" applyAlignment="1">
      <alignment horizontal="right" vertical="center" wrapText="1"/>
    </xf>
    <xf numFmtId="177" fontId="6" fillId="0" borderId="15" xfId="0" applyNumberFormat="1" applyFont="1" applyBorder="1" applyAlignment="1">
      <alignment horizontal="right"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7" fillId="0" borderId="6" xfId="0" applyFont="1" applyBorder="1" applyAlignment="1">
      <alignment vertical="center" wrapText="1"/>
    </xf>
    <xf numFmtId="177" fontId="17" fillId="0" borderId="6" xfId="0" applyNumberFormat="1" applyFont="1" applyBorder="1" applyAlignment="1">
      <alignment vertical="center" wrapText="1"/>
    </xf>
    <xf numFmtId="177" fontId="17" fillId="0" borderId="0" xfId="0" applyNumberFormat="1" applyFont="1" applyBorder="1" applyAlignment="1">
      <alignment vertical="center" wrapText="1"/>
    </xf>
    <xf numFmtId="0" fontId="17" fillId="0" borderId="12" xfId="0" applyFont="1" applyBorder="1" applyAlignment="1">
      <alignment vertical="center" wrapText="1"/>
    </xf>
    <xf numFmtId="177" fontId="17" fillId="0" borderId="12" xfId="0" applyNumberFormat="1" applyFont="1" applyBorder="1" applyAlignment="1">
      <alignment vertical="center" wrapText="1"/>
    </xf>
    <xf numFmtId="0" fontId="6" fillId="0" borderId="0" xfId="0" applyFont="1" applyBorder="1" applyAlignment="1">
      <alignment vertical="center" wrapText="1"/>
    </xf>
    <xf numFmtId="0" fontId="0" fillId="0" borderId="0" xfId="0" applyAlignment="1">
      <alignment horizontal="left" vertical="center" wrapText="1"/>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6" fillId="0" borderId="6" xfId="0" applyFont="1" applyBorder="1" applyAlignment="1">
      <alignment vertical="center" wrapText="1"/>
    </xf>
    <xf numFmtId="176" fontId="0" fillId="0" borderId="0" xfId="0" applyNumberFormat="1">
      <alignment vertical="center"/>
    </xf>
    <xf numFmtId="0" fontId="6" fillId="0" borderId="12" xfId="0" applyFont="1" applyBorder="1" applyAlignment="1">
      <alignment vertical="center" wrapText="1"/>
    </xf>
    <xf numFmtId="177" fontId="6" fillId="0" borderId="12" xfId="0" applyNumberFormat="1" applyFont="1" applyBorder="1" applyAlignment="1">
      <alignment vertical="center" wrapText="1"/>
    </xf>
    <xf numFmtId="0" fontId="0" fillId="0" borderId="8" xfId="0" applyBorder="1" applyAlignment="1">
      <alignment horizontal="center" vertical="center"/>
    </xf>
    <xf numFmtId="43" fontId="0" fillId="0" borderId="0" xfId="8" applyFont="1">
      <alignment vertical="center"/>
    </xf>
    <xf numFmtId="0" fontId="18" fillId="0" borderId="0" xfId="0" applyFont="1">
      <alignment vertical="center"/>
    </xf>
    <xf numFmtId="43" fontId="4" fillId="0" borderId="0" xfId="8" applyFont="1" applyBorder="1" applyAlignment="1">
      <alignment vertical="center" wrapText="1"/>
    </xf>
    <xf numFmtId="43" fontId="4" fillId="0" borderId="0" xfId="8" applyFont="1" applyBorder="1" applyAlignment="1">
      <alignment horizontal="right" vertical="center" wrapText="1"/>
    </xf>
    <xf numFmtId="43" fontId="5" fillId="0" borderId="64" xfId="8" applyFont="1" applyBorder="1" applyAlignment="1">
      <alignment horizontal="center" vertical="center" wrapText="1"/>
    </xf>
    <xf numFmtId="43" fontId="5" fillId="0" borderId="8" xfId="8" applyFont="1" applyBorder="1" applyAlignment="1">
      <alignment horizontal="center" vertical="center" wrapText="1"/>
    </xf>
    <xf numFmtId="43" fontId="5" fillId="0" borderId="11" xfId="8" applyFont="1" applyBorder="1" applyAlignment="1">
      <alignment horizontal="center" vertical="center" wrapText="1"/>
    </xf>
    <xf numFmtId="0" fontId="5" fillId="0" borderId="65" xfId="0" applyFont="1" applyBorder="1" applyAlignment="1">
      <alignment horizontal="center" vertical="center" wrapText="1"/>
    </xf>
    <xf numFmtId="43" fontId="5" fillId="0" borderId="12" xfId="8" applyFont="1" applyBorder="1" applyAlignment="1">
      <alignment vertical="center" wrapText="1"/>
    </xf>
    <xf numFmtId="43" fontId="5" fillId="0" borderId="13" xfId="8" applyFont="1" applyBorder="1" applyAlignment="1">
      <alignment horizontal="center" vertical="center" wrapText="1"/>
    </xf>
    <xf numFmtId="43" fontId="5" fillId="0" borderId="14" xfId="8" applyFont="1" applyBorder="1" applyAlignment="1">
      <alignment horizontal="center" vertical="center" wrapText="1"/>
    </xf>
    <xf numFmtId="43" fontId="5" fillId="0" borderId="15" xfId="8" applyFont="1" applyBorder="1" applyAlignment="1">
      <alignment vertical="center" wrapText="1"/>
    </xf>
    <xf numFmtId="43" fontId="5" fillId="0" borderId="16" xfId="8" applyFont="1" applyBorder="1" applyAlignment="1">
      <alignment horizontal="center" vertical="center" wrapText="1"/>
    </xf>
    <xf numFmtId="43" fontId="5" fillId="0" borderId="18" xfId="8" applyFont="1" applyBorder="1" applyAlignment="1">
      <alignment horizontal="center" vertical="center" wrapText="1"/>
    </xf>
    <xf numFmtId="43" fontId="5" fillId="0" borderId="19" xfId="8" applyFont="1" applyBorder="1" applyAlignment="1">
      <alignment horizontal="center" vertical="center" wrapText="1"/>
    </xf>
    <xf numFmtId="43" fontId="5" fillId="0" borderId="20" xfId="8" applyFont="1" applyBorder="1" applyAlignment="1">
      <alignment horizontal="center" vertical="center" wrapText="1"/>
    </xf>
    <xf numFmtId="43" fontId="5" fillId="0" borderId="21" xfId="8" applyFont="1" applyBorder="1" applyAlignment="1">
      <alignment horizontal="center" vertical="center" wrapText="1"/>
    </xf>
    <xf numFmtId="43" fontId="6" fillId="0" borderId="6" xfId="8" applyFont="1" applyBorder="1" applyAlignment="1">
      <alignment vertical="center" wrapText="1"/>
    </xf>
    <xf numFmtId="43" fontId="6" fillId="0" borderId="0" xfId="8" applyFont="1" applyBorder="1" applyAlignment="1">
      <alignment vertical="center" wrapText="1"/>
    </xf>
    <xf numFmtId="43" fontId="6" fillId="0" borderId="23" xfId="8" applyFont="1" applyBorder="1" applyAlignment="1">
      <alignment vertical="center" wrapText="1"/>
    </xf>
    <xf numFmtId="0" fontId="2" fillId="0" borderId="0" xfId="0" applyFont="1" applyBorder="1" applyAlignment="1">
      <alignment wrapText="1"/>
    </xf>
    <xf numFmtId="43" fontId="4" fillId="0" borderId="15" xfId="8" applyFont="1" applyBorder="1" applyAlignment="1">
      <alignment horizontal="center" vertical="center" wrapText="1"/>
    </xf>
    <xf numFmtId="0" fontId="6" fillId="0" borderId="22" xfId="0" applyFont="1" applyBorder="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24180;\2018&#39044;&#31639;\4&#12289;&#20934;&#19996;&#24320;&#21457;&#21306;2018&#24180;&#36130;&#25919;&#24635;&#20915;&#31639;&#25253;&#34920;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24180;\&#20934;&#19996;&#24320;&#21457;&#21306;2017&#24180;&#24635;&#20915;&#36187;&#12288;&#22269;&#24211;&#31185;&#1228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2289;16&#12289;17&#12289;18&#12289;19&#20538;&#21048;\&#26032;&#30086;&#33258;&#27835;&#21306;2015-2018&#24180;&#24230;&#26032;&#22686;&#22320;&#26041;&#25919;&#24220;&#20538;&#21048;&#20351;&#29992;&#24773;&#20917;&#26680;&#26597;&#34920;-&#37325;&#35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1">
          <cell r="D11">
            <v>51200</v>
          </cell>
        </row>
      </sheetData>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3"/>
      <sheetName val="L02"/>
      <sheetName val="L04"/>
      <sheetName val="L05"/>
      <sheetName val="sheet2"/>
      <sheetName val="L06"/>
      <sheetName val="L07"/>
      <sheetName val="L08"/>
      <sheetName val="L09"/>
      <sheetName val="sheet3"/>
      <sheetName val="L10"/>
      <sheetName val="L11"/>
      <sheetName val="sheet4"/>
      <sheetName val="L12"/>
      <sheetName val="L13"/>
      <sheetName val="L14"/>
      <sheetName val="L15"/>
      <sheetName val="sheet5"/>
      <sheetName val="L16"/>
      <sheetName val="L17"/>
      <sheetName val="L18"/>
      <sheetName val="L19"/>
      <sheetName val="L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1">
          <cell r="C11">
            <v>47200</v>
          </cell>
        </row>
      </sheetData>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准东531"/>
      <sheetName val="附件2 (2)"/>
      <sheetName val="附件2"/>
      <sheetName val="Sheet1"/>
      <sheetName val="Sheet2"/>
      <sheetName val="2015-2017"/>
      <sheetName val="2018"/>
      <sheetName val="2019"/>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view="pageBreakPreview" zoomScale="70" zoomScaleNormal="100" zoomScaleSheetLayoutView="70" workbookViewId="0">
      <selection activeCell="F16" sqref="F16"/>
    </sheetView>
  </sheetViews>
  <sheetFormatPr defaultColWidth="10" defaultRowHeight="14" outlineLevelCol="6"/>
  <cols>
    <col min="1" max="1" width="35.1272727272727" customWidth="1"/>
    <col min="2" max="3" width="19.5363636363636" style="215" customWidth="1"/>
    <col min="4" max="4" width="26.9727272727273" style="215" customWidth="1"/>
    <col min="5" max="7" width="19.5363636363636" style="215" customWidth="1"/>
    <col min="8" max="8" width="9.75454545454545" style="215" customWidth="1"/>
  </cols>
  <sheetData>
    <row r="1" ht="24.75" customHeight="1" spans="1:1">
      <c r="A1" s="216" t="s">
        <v>0</v>
      </c>
    </row>
    <row r="2" ht="14.25" customHeight="1" spans="1:1">
      <c r="A2" s="2" t="s">
        <v>1</v>
      </c>
    </row>
    <row r="3" ht="22.5" customHeight="1" spans="1:7">
      <c r="A3" s="3" t="s">
        <v>2</v>
      </c>
      <c r="B3" s="3"/>
      <c r="C3" s="3"/>
      <c r="D3" s="3"/>
      <c r="E3" s="3"/>
      <c r="F3" s="3"/>
      <c r="G3" s="3"/>
    </row>
    <row r="4" ht="14.25" customHeight="1" spans="1:7">
      <c r="A4" s="24"/>
      <c r="B4" s="217"/>
      <c r="G4" s="218" t="s">
        <v>3</v>
      </c>
    </row>
    <row r="5" ht="14.25" customHeight="1" spans="1:7">
      <c r="A5" s="26" t="s">
        <v>4</v>
      </c>
      <c r="B5" s="219" t="s">
        <v>5</v>
      </c>
      <c r="C5" s="220"/>
      <c r="D5" s="221"/>
      <c r="E5" s="219" t="s">
        <v>6</v>
      </c>
      <c r="F5" s="220"/>
      <c r="G5" s="220"/>
    </row>
    <row r="6" ht="14.25" customHeight="1" spans="1:7">
      <c r="A6" s="222"/>
      <c r="B6" s="223"/>
      <c r="C6" s="224" t="s">
        <v>7</v>
      </c>
      <c r="D6" s="225" t="s">
        <v>8</v>
      </c>
      <c r="E6" s="226"/>
      <c r="F6" s="224" t="s">
        <v>7</v>
      </c>
      <c r="G6" s="227" t="s">
        <v>8</v>
      </c>
    </row>
    <row r="7" ht="12.75" customHeight="1" spans="1:7">
      <c r="A7" s="33" t="s">
        <v>9</v>
      </c>
      <c r="B7" s="228" t="s">
        <v>10</v>
      </c>
      <c r="C7" s="229" t="s">
        <v>11</v>
      </c>
      <c r="D7" s="230" t="s">
        <v>12</v>
      </c>
      <c r="E7" s="228" t="s">
        <v>13</v>
      </c>
      <c r="F7" s="229" t="s">
        <v>14</v>
      </c>
      <c r="G7" s="231" t="s">
        <v>15</v>
      </c>
    </row>
    <row r="8" ht="15" customHeight="1" spans="1:7">
      <c r="A8" s="41" t="s">
        <v>16</v>
      </c>
      <c r="B8" s="40">
        <f>C8+D8</f>
        <v>6.72</v>
      </c>
      <c r="C8" s="40">
        <f>'[1]L18'!$D$11/10000</f>
        <v>5.12</v>
      </c>
      <c r="D8" s="40">
        <v>1.6</v>
      </c>
      <c r="E8" s="40">
        <f>F8+G8</f>
        <v>6.56</v>
      </c>
      <c r="F8" s="40">
        <f>C8</f>
        <v>5.12</v>
      </c>
      <c r="G8" s="40">
        <v>1.44</v>
      </c>
    </row>
    <row r="9" ht="15" customHeight="1" spans="1:7">
      <c r="A9" s="41"/>
      <c r="B9" s="232"/>
      <c r="C9" s="233"/>
      <c r="D9" s="234"/>
      <c r="E9" s="232"/>
      <c r="F9" s="232"/>
      <c r="G9" s="233"/>
    </row>
    <row r="10" ht="15" customHeight="1" spans="1:7">
      <c r="A10" s="41"/>
      <c r="B10" s="232"/>
      <c r="C10" s="233"/>
      <c r="D10" s="234"/>
      <c r="E10" s="232"/>
      <c r="F10" s="232"/>
      <c r="G10" s="233"/>
    </row>
    <row r="11" ht="15" customHeight="1" spans="1:7">
      <c r="A11" s="41"/>
      <c r="B11" s="232"/>
      <c r="C11" s="233"/>
      <c r="D11" s="234"/>
      <c r="E11" s="232"/>
      <c r="F11" s="232"/>
      <c r="G11" s="233"/>
    </row>
    <row r="12" ht="15" customHeight="1" spans="1:7">
      <c r="A12" s="41"/>
      <c r="B12" s="232"/>
      <c r="C12" s="233"/>
      <c r="D12" s="234"/>
      <c r="E12" s="232"/>
      <c r="F12" s="232"/>
      <c r="G12" s="233"/>
    </row>
    <row r="13" ht="15" customHeight="1" spans="1:7">
      <c r="A13" s="44" t="s">
        <v>17</v>
      </c>
      <c r="B13" s="232"/>
      <c r="C13" s="233"/>
      <c r="D13" s="234"/>
      <c r="E13" s="232"/>
      <c r="F13" s="232"/>
      <c r="G13" s="233"/>
    </row>
    <row r="14" ht="14.25" customHeight="1" spans="1:7">
      <c r="A14" s="16" t="s">
        <v>18</v>
      </c>
      <c r="B14" s="16"/>
      <c r="C14" s="16"/>
      <c r="D14" s="16"/>
      <c r="E14" s="16"/>
      <c r="F14" s="16"/>
      <c r="G14" s="16"/>
    </row>
    <row r="15" ht="14.25" customHeight="1" spans="1:7">
      <c r="A15" s="24" t="s">
        <v>19</v>
      </c>
      <c r="B15" s="24"/>
      <c r="C15" s="24"/>
      <c r="D15" s="24"/>
      <c r="E15" s="24"/>
      <c r="F15" s="24"/>
      <c r="G15" s="24"/>
    </row>
    <row r="16" ht="34.5" customHeight="1" spans="1:1">
      <c r="A16" s="235" t="s">
        <v>20</v>
      </c>
    </row>
    <row r="17" ht="23.25" customHeight="1" spans="1:7">
      <c r="A17" s="3" t="s">
        <v>2</v>
      </c>
      <c r="B17" s="3"/>
      <c r="C17" s="3"/>
      <c r="D17" s="3"/>
      <c r="E17" s="3"/>
      <c r="F17" s="3"/>
      <c r="G17" s="3"/>
    </row>
    <row r="18" ht="14.75" spans="1:7">
      <c r="A18" s="2"/>
      <c r="B18" s="236"/>
      <c r="C18" s="236"/>
      <c r="D18" s="236"/>
      <c r="G18" s="218" t="s">
        <v>3</v>
      </c>
    </row>
    <row r="19" spans="1:7">
      <c r="A19" s="26" t="s">
        <v>4</v>
      </c>
      <c r="B19" s="219" t="s">
        <v>5</v>
      </c>
      <c r="C19" s="220"/>
      <c r="D19" s="221"/>
      <c r="E19" s="219" t="s">
        <v>6</v>
      </c>
      <c r="F19" s="220"/>
      <c r="G19" s="220"/>
    </row>
    <row r="20" ht="14.75" spans="1:7">
      <c r="A20" s="222"/>
      <c r="B20" s="223"/>
      <c r="C20" s="224" t="s">
        <v>7</v>
      </c>
      <c r="D20" s="225" t="s">
        <v>8</v>
      </c>
      <c r="E20" s="226"/>
      <c r="F20" s="224" t="s">
        <v>7</v>
      </c>
      <c r="G20" s="227" t="s">
        <v>8</v>
      </c>
    </row>
    <row r="21" spans="1:7">
      <c r="A21" s="33" t="s">
        <v>9</v>
      </c>
      <c r="B21" s="228" t="s">
        <v>10</v>
      </c>
      <c r="C21" s="229" t="s">
        <v>11</v>
      </c>
      <c r="D21" s="230" t="s">
        <v>12</v>
      </c>
      <c r="E21" s="228" t="s">
        <v>13</v>
      </c>
      <c r="F21" s="229" t="s">
        <v>14</v>
      </c>
      <c r="G21" s="231" t="s">
        <v>15</v>
      </c>
    </row>
    <row r="22" ht="15" customHeight="1" spans="1:7">
      <c r="A22" s="41" t="str">
        <f>A8</f>
        <v>新疆准东经济技术开发区管理委员会</v>
      </c>
      <c r="B22" s="40">
        <f>C22+D22</f>
        <v>6.72</v>
      </c>
      <c r="C22" s="40">
        <f>'[1]L18'!$D$11/10000</f>
        <v>5.12</v>
      </c>
      <c r="D22" s="40">
        <v>1.6</v>
      </c>
      <c r="E22" s="40">
        <f>F22+G22</f>
        <v>6.56</v>
      </c>
      <c r="F22" s="40">
        <f>C22</f>
        <v>5.12</v>
      </c>
      <c r="G22" s="40">
        <v>1.44</v>
      </c>
    </row>
    <row r="23" ht="15" customHeight="1" spans="1:7">
      <c r="A23" s="41"/>
      <c r="B23" s="232"/>
      <c r="C23" s="233"/>
      <c r="D23" s="234"/>
      <c r="E23" s="232"/>
      <c r="F23" s="232"/>
      <c r="G23" s="233"/>
    </row>
    <row r="24" ht="15" customHeight="1" spans="1:7">
      <c r="A24" s="41"/>
      <c r="B24" s="232"/>
      <c r="C24" s="233"/>
      <c r="D24" s="234"/>
      <c r="E24" s="232"/>
      <c r="F24" s="232"/>
      <c r="G24" s="233"/>
    </row>
    <row r="25" ht="15" customHeight="1" spans="1:7">
      <c r="A25" s="237"/>
      <c r="B25" s="232"/>
      <c r="C25" s="233"/>
      <c r="D25" s="234"/>
      <c r="E25" s="232"/>
      <c r="F25" s="232"/>
      <c r="G25" s="233"/>
    </row>
    <row r="26" ht="15" customHeight="1" spans="1:7">
      <c r="A26" s="237"/>
      <c r="B26" s="232"/>
      <c r="C26" s="233"/>
      <c r="D26" s="234"/>
      <c r="E26" s="232"/>
      <c r="F26" s="232"/>
      <c r="G26" s="233"/>
    </row>
    <row r="27" ht="15" customHeight="1" spans="1:7">
      <c r="A27" s="237"/>
      <c r="B27" s="232"/>
      <c r="C27" s="233"/>
      <c r="D27" s="234"/>
      <c r="E27" s="232"/>
      <c r="F27" s="232"/>
      <c r="G27" s="233"/>
    </row>
    <row r="28" ht="15" customHeight="1" spans="1:7">
      <c r="A28" s="237"/>
      <c r="B28" s="232"/>
      <c r="C28" s="233"/>
      <c r="D28" s="234"/>
      <c r="E28" s="232"/>
      <c r="F28" s="232"/>
      <c r="G28" s="233"/>
    </row>
    <row r="29" ht="15" customHeight="1" spans="1:7">
      <c r="A29" s="237"/>
      <c r="B29" s="232"/>
      <c r="C29" s="233"/>
      <c r="D29" s="234"/>
      <c r="E29" s="232"/>
      <c r="F29" s="232"/>
      <c r="G29" s="233"/>
    </row>
    <row r="30" ht="15" customHeight="1" spans="1:7">
      <c r="A30" s="237"/>
      <c r="B30" s="232"/>
      <c r="C30" s="233"/>
      <c r="D30" s="234"/>
      <c r="E30" s="232"/>
      <c r="F30" s="232"/>
      <c r="G30" s="233"/>
    </row>
    <row r="31" ht="15" customHeight="1" spans="1:7">
      <c r="A31" s="237"/>
      <c r="B31" s="232"/>
      <c r="C31" s="233"/>
      <c r="D31" s="234"/>
      <c r="E31" s="232"/>
      <c r="F31" s="232"/>
      <c r="G31" s="233"/>
    </row>
    <row r="32" ht="15" customHeight="1" spans="1:7">
      <c r="A32" s="237"/>
      <c r="B32" s="232"/>
      <c r="C32" s="233"/>
      <c r="D32" s="234"/>
      <c r="E32" s="232"/>
      <c r="F32" s="232"/>
      <c r="G32" s="233"/>
    </row>
    <row r="33" ht="15" customHeight="1" spans="1:7">
      <c r="A33" s="237"/>
      <c r="B33" s="232"/>
      <c r="C33" s="233"/>
      <c r="D33" s="234"/>
      <c r="E33" s="232"/>
      <c r="F33" s="232"/>
      <c r="G33" s="233"/>
    </row>
    <row r="34" ht="15" customHeight="1" spans="1:7">
      <c r="A34" s="44" t="s">
        <v>17</v>
      </c>
      <c r="B34" s="232"/>
      <c r="C34" s="233"/>
      <c r="D34" s="234"/>
      <c r="E34" s="232"/>
      <c r="F34" s="232"/>
      <c r="G34" s="233"/>
    </row>
    <row r="35" spans="1:7">
      <c r="A35" s="16" t="s">
        <v>18</v>
      </c>
      <c r="B35" s="16"/>
      <c r="C35" s="16"/>
      <c r="D35" s="16"/>
      <c r="E35" s="16"/>
      <c r="F35" s="16"/>
      <c r="G35" s="16"/>
    </row>
    <row r="36" spans="1:7">
      <c r="A36" s="24" t="s">
        <v>21</v>
      </c>
      <c r="B36" s="24"/>
      <c r="C36" s="24"/>
      <c r="D36" s="24"/>
      <c r="E36" s="24"/>
      <c r="F36" s="24"/>
      <c r="G36" s="24"/>
    </row>
  </sheetData>
  <mergeCells count="13">
    <mergeCell ref="A3:G3"/>
    <mergeCell ref="B5:D5"/>
    <mergeCell ref="E5:G5"/>
    <mergeCell ref="A14:G14"/>
    <mergeCell ref="A15:G15"/>
    <mergeCell ref="A17:G17"/>
    <mergeCell ref="B18:D18"/>
    <mergeCell ref="B19:D19"/>
    <mergeCell ref="E19:G19"/>
    <mergeCell ref="A35:G35"/>
    <mergeCell ref="A36:G36"/>
    <mergeCell ref="A5:A6"/>
    <mergeCell ref="A19:A20"/>
  </mergeCells>
  <printOptions horizontalCentered="1"/>
  <pageMargins left="0.196527777777778" right="0.196527777777778" top="0.393055555555556" bottom="0.393055555555556" header="0" footer="0"/>
  <pageSetup paperSize="9" scale="96"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16"/>
  <sheetViews>
    <sheetView view="pageBreakPreview" zoomScale="60" zoomScaleNormal="100" zoomScaleSheetLayoutView="60" workbookViewId="0">
      <pane xSplit="1" ySplit="4" topLeftCell="B5" activePane="bottomRight" state="frozen"/>
      <selection/>
      <selection pane="topRight"/>
      <selection pane="bottomLeft"/>
      <selection pane="bottomRight" activeCell="B5" sqref="B5"/>
    </sheetView>
  </sheetViews>
  <sheetFormatPr defaultColWidth="10" defaultRowHeight="14" outlineLevelCol="7"/>
  <cols>
    <col min="1" max="8" width="16.1272727272727" customWidth="1"/>
    <col min="9" max="10" width="9.75454545454545" customWidth="1"/>
  </cols>
  <sheetData>
    <row r="1" ht="14.25" customHeight="1" spans="1:2">
      <c r="A1" s="17" t="s">
        <v>178</v>
      </c>
      <c r="B1" s="17"/>
    </row>
    <row r="2" ht="70.5" customHeight="1" spans="1:8">
      <c r="A2" s="3" t="s">
        <v>179</v>
      </c>
      <c r="B2" s="3"/>
      <c r="C2" s="3"/>
      <c r="D2" s="3"/>
      <c r="E2" s="3"/>
      <c r="F2" s="3"/>
      <c r="G2" s="3"/>
      <c r="H2" s="3"/>
    </row>
    <row r="3" ht="22.5" customHeight="1" spans="1:8">
      <c r="A3" s="4" t="s">
        <v>3</v>
      </c>
      <c r="B3" s="4"/>
      <c r="C3" s="4"/>
      <c r="D3" s="4"/>
      <c r="E3" s="4"/>
      <c r="F3" s="4"/>
      <c r="G3" s="4"/>
      <c r="H3" s="4"/>
    </row>
    <row r="4" ht="83.25" customHeight="1" spans="1:8">
      <c r="A4" s="18" t="s">
        <v>97</v>
      </c>
      <c r="B4" s="6" t="s">
        <v>180</v>
      </c>
      <c r="C4" s="6" t="s">
        <v>181</v>
      </c>
      <c r="D4" s="6" t="s">
        <v>99</v>
      </c>
      <c r="E4" s="6" t="s">
        <v>182</v>
      </c>
      <c r="F4" s="6" t="s">
        <v>100</v>
      </c>
      <c r="G4" s="6" t="s">
        <v>101</v>
      </c>
      <c r="H4" s="5" t="s">
        <v>183</v>
      </c>
    </row>
    <row r="5" ht="66" customHeight="1" spans="1:8">
      <c r="A5" s="19" t="s">
        <v>184</v>
      </c>
      <c r="B5" s="20"/>
      <c r="C5" s="21" t="s">
        <v>185</v>
      </c>
      <c r="D5" s="22" t="s">
        <v>186</v>
      </c>
      <c r="E5" s="22" t="s">
        <v>16</v>
      </c>
      <c r="F5" s="22" t="s">
        <v>105</v>
      </c>
      <c r="G5" s="22">
        <v>0.4</v>
      </c>
      <c r="H5" s="23">
        <v>43305</v>
      </c>
    </row>
    <row r="6" ht="48.75" customHeight="1" spans="1:8">
      <c r="A6" s="24" t="s">
        <v>187</v>
      </c>
      <c r="B6" s="24"/>
      <c r="C6" s="24"/>
      <c r="D6" s="24"/>
      <c r="E6" s="24"/>
      <c r="F6" s="24"/>
      <c r="G6" s="24"/>
      <c r="H6" s="24"/>
    </row>
    <row r="7" ht="48.75" customHeight="1"/>
    <row r="8" ht="48.75" customHeight="1"/>
    <row r="9" ht="48.75" customHeight="1"/>
    <row r="10" ht="48.75" customHeight="1"/>
    <row r="11" ht="48.75" customHeight="1"/>
    <row r="12" ht="48.75" customHeight="1"/>
    <row r="13" ht="48.75" customHeight="1"/>
    <row r="14" ht="48.75" customHeight="1"/>
    <row r="15" ht="48.75" customHeight="1"/>
    <row r="16" ht="48.75" customHeight="1"/>
  </sheetData>
  <mergeCells count="4">
    <mergeCell ref="A1:B1"/>
    <mergeCell ref="A2:H2"/>
    <mergeCell ref="A3:H3"/>
    <mergeCell ref="A6:H6"/>
  </mergeCells>
  <printOptions horizontalCentered="1"/>
  <pageMargins left="0.747916666666667" right="0.747916666666667" top="1.18055555555556" bottom="0.275"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8"/>
  <sheetViews>
    <sheetView view="pageBreakPreview" zoomScale="60" zoomScaleNormal="100" zoomScaleSheetLayoutView="60" workbookViewId="0">
      <pane ySplit="4" topLeftCell="A5" activePane="bottomLeft" state="frozen"/>
      <selection/>
      <selection pane="bottomLeft" activeCell="B26" sqref="B26"/>
    </sheetView>
  </sheetViews>
  <sheetFormatPr defaultColWidth="10" defaultRowHeight="14" outlineLevelCol="2"/>
  <cols>
    <col min="1" max="1" width="55.5" customWidth="1"/>
    <col min="2" max="2" width="31" customWidth="1"/>
    <col min="3" max="3" width="29.7545454545455" customWidth="1"/>
    <col min="4" max="4" width="9.75454545454545" customWidth="1"/>
  </cols>
  <sheetData>
    <row r="1" ht="14.25" customHeight="1" spans="1:1">
      <c r="A1" s="2" t="s">
        <v>188</v>
      </c>
    </row>
    <row r="2" ht="27.2" customHeight="1" spans="1:3">
      <c r="A2" s="3" t="s">
        <v>189</v>
      </c>
      <c r="B2" s="3"/>
      <c r="C2" s="3"/>
    </row>
    <row r="3" ht="14.25" customHeight="1" spans="3:3">
      <c r="C3" s="4" t="s">
        <v>3</v>
      </c>
    </row>
    <row r="4" ht="20.45" customHeight="1" spans="1:3">
      <c r="A4" s="5" t="s">
        <v>87</v>
      </c>
      <c r="B4" s="6" t="s">
        <v>51</v>
      </c>
      <c r="C4" s="5" t="s">
        <v>52</v>
      </c>
    </row>
    <row r="5" s="1" customFormat="1" ht="15" customHeight="1" spans="1:3">
      <c r="A5" s="7" t="s">
        <v>190</v>
      </c>
      <c r="B5" s="8">
        <f>SUM(B6:B7)</f>
        <v>6.32</v>
      </c>
      <c r="C5" s="9">
        <f>SUM(B5)</f>
        <v>6.32</v>
      </c>
    </row>
    <row r="6" s="1" customFormat="1" ht="15" customHeight="1" spans="1:3">
      <c r="A6" s="7" t="s">
        <v>191</v>
      </c>
      <c r="B6" s="8">
        <f>'【套表一】表2 地方政府一般债务余额情况表'!B5</f>
        <v>4.72</v>
      </c>
      <c r="C6" s="9">
        <f t="shared" ref="C6:C27" si="0">SUM(B6)</f>
        <v>4.72</v>
      </c>
    </row>
    <row r="7" s="1" customFormat="1" ht="15" customHeight="1" spans="1:3">
      <c r="A7" s="10" t="s">
        <v>192</v>
      </c>
      <c r="B7" s="11">
        <f>'【套表一】表3 地方政府专项债务余额情况表'!B5</f>
        <v>1.6</v>
      </c>
      <c r="C7" s="12">
        <f t="shared" si="0"/>
        <v>1.6</v>
      </c>
    </row>
    <row r="8" s="1" customFormat="1" ht="15" customHeight="1" spans="1:3">
      <c r="A8" s="7" t="s">
        <v>193</v>
      </c>
      <c r="B8" s="8">
        <f>SUM(B9:B10)</f>
        <v>6.32</v>
      </c>
      <c r="C8" s="9">
        <f t="shared" si="0"/>
        <v>6.32</v>
      </c>
    </row>
    <row r="9" s="1" customFormat="1" ht="15" customHeight="1" spans="1:3">
      <c r="A9" s="13" t="s">
        <v>191</v>
      </c>
      <c r="B9" s="14">
        <f>B6</f>
        <v>4.72</v>
      </c>
      <c r="C9" s="9">
        <f t="shared" si="0"/>
        <v>4.72</v>
      </c>
    </row>
    <row r="10" s="1" customFormat="1" ht="15" customHeight="1" spans="1:3">
      <c r="A10" s="10" t="s">
        <v>192</v>
      </c>
      <c r="B10" s="11">
        <f>B7</f>
        <v>1.6</v>
      </c>
      <c r="C10" s="12">
        <f t="shared" si="0"/>
        <v>1.6</v>
      </c>
    </row>
    <row r="11" s="1" customFormat="1" ht="15" customHeight="1" spans="1:3">
      <c r="A11" s="7" t="s">
        <v>194</v>
      </c>
      <c r="B11" s="8">
        <f>SUM(B12:B15)</f>
        <v>0.64</v>
      </c>
      <c r="C11" s="9">
        <f t="shared" si="0"/>
        <v>0.64</v>
      </c>
    </row>
    <row r="12" s="1" customFormat="1" ht="15" customHeight="1" spans="1:3">
      <c r="A12" s="7" t="s">
        <v>195</v>
      </c>
      <c r="B12" s="8">
        <v>0.4</v>
      </c>
      <c r="C12" s="9">
        <f t="shared" si="0"/>
        <v>0.4</v>
      </c>
    </row>
    <row r="13" s="1" customFormat="1" ht="15" customHeight="1" spans="1:3">
      <c r="A13" s="7" t="s">
        <v>196</v>
      </c>
      <c r="B13" s="8">
        <v>0.08</v>
      </c>
      <c r="C13" s="9">
        <f t="shared" si="0"/>
        <v>0.08</v>
      </c>
    </row>
    <row r="14" s="1" customFormat="1" ht="15" customHeight="1" spans="1:3">
      <c r="A14" s="7" t="s">
        <v>197</v>
      </c>
      <c r="B14" s="8">
        <v>0</v>
      </c>
      <c r="C14" s="9">
        <f t="shared" si="0"/>
        <v>0</v>
      </c>
    </row>
    <row r="15" s="1" customFormat="1" ht="15" customHeight="1" spans="1:3">
      <c r="A15" s="10" t="s">
        <v>198</v>
      </c>
      <c r="B15" s="11">
        <v>0.16</v>
      </c>
      <c r="C15" s="12">
        <f t="shared" si="0"/>
        <v>0.16</v>
      </c>
    </row>
    <row r="16" s="1" customFormat="1" ht="15" customHeight="1" spans="1:3">
      <c r="A16" s="7" t="s">
        <v>199</v>
      </c>
      <c r="B16" s="8">
        <f>SUM(B17:B18)</f>
        <v>0.4</v>
      </c>
      <c r="C16" s="9">
        <f t="shared" si="0"/>
        <v>0.4</v>
      </c>
    </row>
    <row r="17" s="1" customFormat="1" ht="15" customHeight="1" spans="1:3">
      <c r="A17" s="7" t="s">
        <v>200</v>
      </c>
      <c r="B17" s="8">
        <v>0.08</v>
      </c>
      <c r="C17" s="9">
        <f t="shared" si="0"/>
        <v>0.08</v>
      </c>
    </row>
    <row r="18" s="1" customFormat="1" ht="15" customHeight="1" spans="1:3">
      <c r="A18" s="10" t="s">
        <v>201</v>
      </c>
      <c r="B18" s="11">
        <v>0.32</v>
      </c>
      <c r="C18" s="12">
        <f t="shared" si="0"/>
        <v>0.32</v>
      </c>
    </row>
    <row r="19" s="1" customFormat="1" ht="15" customHeight="1" spans="1:3">
      <c r="A19" s="7" t="s">
        <v>202</v>
      </c>
      <c r="B19" s="8">
        <f>SUM(B20:B21)</f>
        <v>0.1987</v>
      </c>
      <c r="C19" s="9">
        <f t="shared" si="0"/>
        <v>0.1987</v>
      </c>
    </row>
    <row r="20" s="1" customFormat="1" ht="15" customHeight="1" spans="1:3">
      <c r="A20" s="7" t="s">
        <v>203</v>
      </c>
      <c r="B20" s="8">
        <v>0.1461</v>
      </c>
      <c r="C20" s="9">
        <f t="shared" si="0"/>
        <v>0.1461</v>
      </c>
    </row>
    <row r="21" s="1" customFormat="1" ht="15" customHeight="1" spans="1:3">
      <c r="A21" s="10" t="s">
        <v>204</v>
      </c>
      <c r="B21" s="11">
        <v>0.0526</v>
      </c>
      <c r="C21" s="12">
        <f t="shared" si="0"/>
        <v>0.0526</v>
      </c>
    </row>
    <row r="22" s="1" customFormat="1" ht="15" customHeight="1" spans="1:3">
      <c r="A22" s="7" t="s">
        <v>205</v>
      </c>
      <c r="B22" s="8">
        <f>SUM(B23:B24)</f>
        <v>6.56</v>
      </c>
      <c r="C22" s="9">
        <f t="shared" si="0"/>
        <v>6.56</v>
      </c>
    </row>
    <row r="23" s="1" customFormat="1" ht="15" customHeight="1" spans="1:3">
      <c r="A23" s="7" t="s">
        <v>191</v>
      </c>
      <c r="B23" s="8">
        <f>B6+B12+B13-B17</f>
        <v>5.12</v>
      </c>
      <c r="C23" s="9">
        <f t="shared" si="0"/>
        <v>5.12</v>
      </c>
    </row>
    <row r="24" s="1" customFormat="1" ht="15" customHeight="1" spans="1:3">
      <c r="A24" s="10" t="s">
        <v>206</v>
      </c>
      <c r="B24" s="11">
        <f>B7+B14+B15-B18</f>
        <v>1.44</v>
      </c>
      <c r="C24" s="12">
        <f t="shared" si="0"/>
        <v>1.44</v>
      </c>
    </row>
    <row r="25" s="1" customFormat="1" ht="15" customHeight="1" spans="1:3">
      <c r="A25" s="7" t="s">
        <v>207</v>
      </c>
      <c r="B25" s="8">
        <f>SUM(B26:B27)</f>
        <v>6.72</v>
      </c>
      <c r="C25" s="9">
        <f t="shared" si="0"/>
        <v>6.72</v>
      </c>
    </row>
    <row r="26" s="1" customFormat="1" ht="15" customHeight="1" spans="1:3">
      <c r="A26" s="13" t="s">
        <v>191</v>
      </c>
      <c r="B26" s="14">
        <f>B23</f>
        <v>5.12</v>
      </c>
      <c r="C26" s="9">
        <f t="shared" si="0"/>
        <v>5.12</v>
      </c>
    </row>
    <row r="27" s="1" customFormat="1" ht="15" customHeight="1" spans="1:3">
      <c r="A27" s="15" t="s">
        <v>206</v>
      </c>
      <c r="B27" s="14">
        <v>1.6</v>
      </c>
      <c r="C27" s="9">
        <f t="shared" si="0"/>
        <v>1.6</v>
      </c>
    </row>
    <row r="28" ht="30" customHeight="1" spans="1:3">
      <c r="A28" s="16" t="s">
        <v>208</v>
      </c>
      <c r="B28" s="16"/>
      <c r="C28" s="16"/>
    </row>
  </sheetData>
  <mergeCells count="2">
    <mergeCell ref="A2:C2"/>
    <mergeCell ref="A28:C28"/>
  </mergeCells>
  <printOptions horizontalCentered="1"/>
  <pageMargins left="0.786805555555556" right="0.786805555555556" top="0.786805555555556" bottom="0.393055555555556"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abSelected="1" view="pageBreakPreview" zoomScale="60" zoomScaleNormal="100" zoomScaleSheetLayoutView="60" workbookViewId="0">
      <selection activeCell="E9" sqref="E9"/>
    </sheetView>
  </sheetViews>
  <sheetFormatPr defaultColWidth="10" defaultRowHeight="14" outlineLevelCol="4"/>
  <cols>
    <col min="1" max="1" width="47.3727272727273" customWidth="1"/>
    <col min="2" max="3" width="36.2545454545455" customWidth="1"/>
    <col min="4" max="4" width="9.75454545454545" customWidth="1"/>
  </cols>
  <sheetData>
    <row r="1" ht="14.25" customHeight="1" spans="1:1">
      <c r="A1" s="2" t="s">
        <v>22</v>
      </c>
    </row>
    <row r="2" ht="50.1" customHeight="1" spans="1:3">
      <c r="A2" s="3" t="s">
        <v>23</v>
      </c>
      <c r="B2" s="3"/>
      <c r="C2" s="3"/>
    </row>
    <row r="3" ht="14.25" customHeight="1" spans="1:3">
      <c r="A3" s="24"/>
      <c r="B3" s="24"/>
      <c r="C3" s="4" t="s">
        <v>3</v>
      </c>
    </row>
    <row r="4" ht="30.75" customHeight="1" spans="1:3">
      <c r="A4" s="208" t="s">
        <v>24</v>
      </c>
      <c r="B4" s="208" t="s">
        <v>25</v>
      </c>
      <c r="C4" s="209" t="s">
        <v>26</v>
      </c>
    </row>
    <row r="5" ht="30.75" customHeight="1" spans="1:5">
      <c r="A5" s="210" t="s">
        <v>27</v>
      </c>
      <c r="B5" s="39">
        <f>'[2]L14'!$C$11/10000</f>
        <v>4.72</v>
      </c>
      <c r="C5" s="40">
        <v>4.72</v>
      </c>
      <c r="D5" s="211"/>
      <c r="E5" s="211"/>
    </row>
    <row r="6" ht="30.75" customHeight="1" spans="1:3">
      <c r="A6" s="210" t="s">
        <v>28</v>
      </c>
      <c r="B6" s="39">
        <f>'【套表一】表1 政府债务限额及余额预算情况表'!C8</f>
        <v>5.12</v>
      </c>
      <c r="C6" s="40">
        <v>5.12</v>
      </c>
    </row>
    <row r="7" ht="30.75" customHeight="1" spans="1:3">
      <c r="A7" s="210" t="s">
        <v>29</v>
      </c>
      <c r="B7" s="39">
        <f>B9</f>
        <v>0.4</v>
      </c>
      <c r="C7" s="40">
        <f>B7</f>
        <v>0.4</v>
      </c>
    </row>
    <row r="8" ht="30.75" customHeight="1" spans="1:3">
      <c r="A8" s="210" t="s">
        <v>30</v>
      </c>
      <c r="B8" s="39">
        <v>0</v>
      </c>
      <c r="C8" s="40">
        <f t="shared" ref="C8:C13" si="0">B8</f>
        <v>0</v>
      </c>
    </row>
    <row r="9" ht="30.75" customHeight="1" spans="1:3">
      <c r="A9" s="210" t="s">
        <v>31</v>
      </c>
      <c r="B9" s="39">
        <v>0.4</v>
      </c>
      <c r="C9" s="40">
        <f t="shared" si="0"/>
        <v>0.4</v>
      </c>
    </row>
    <row r="10" ht="30.75" customHeight="1" spans="1:4">
      <c r="A10" s="210" t="s">
        <v>32</v>
      </c>
      <c r="B10" s="39">
        <v>0.08</v>
      </c>
      <c r="C10" s="40">
        <f t="shared" si="0"/>
        <v>0.08</v>
      </c>
      <c r="D10" s="211"/>
    </row>
    <row r="11" ht="30.75" customHeight="1" spans="1:3">
      <c r="A11" s="210" t="s">
        <v>33</v>
      </c>
      <c r="B11" s="39">
        <f>B6</f>
        <v>5.12</v>
      </c>
      <c r="C11" s="40">
        <f t="shared" si="0"/>
        <v>5.12</v>
      </c>
    </row>
    <row r="12" ht="30.75" customHeight="1" spans="1:3">
      <c r="A12" s="210" t="s">
        <v>34</v>
      </c>
      <c r="B12" s="39">
        <v>0</v>
      </c>
      <c r="C12" s="40">
        <f t="shared" si="0"/>
        <v>0</v>
      </c>
    </row>
    <row r="13" ht="30.75" customHeight="1" spans="1:3">
      <c r="A13" s="212" t="s">
        <v>35</v>
      </c>
      <c r="B13" s="213">
        <f>B6+0.1</f>
        <v>5.22</v>
      </c>
      <c r="C13" s="40">
        <f t="shared" si="0"/>
        <v>5.22</v>
      </c>
    </row>
    <row r="14" spans="1:3">
      <c r="A14" s="214"/>
      <c r="B14" s="214"/>
      <c r="C14" s="214"/>
    </row>
    <row r="15" ht="18.75" customHeight="1" spans="1:3">
      <c r="A15" s="207" t="s">
        <v>36</v>
      </c>
      <c r="B15" s="207"/>
      <c r="C15" s="207"/>
    </row>
    <row r="16" spans="1:3">
      <c r="A16" s="207" t="s">
        <v>37</v>
      </c>
      <c r="B16" s="207"/>
      <c r="C16" s="207"/>
    </row>
  </sheetData>
  <mergeCells count="4">
    <mergeCell ref="A2:C2"/>
    <mergeCell ref="A14:C14"/>
    <mergeCell ref="A15:C15"/>
    <mergeCell ref="A16:C16"/>
  </mergeCells>
  <printOptions horizontalCentered="1"/>
  <pageMargins left="0.747916666666667" right="0.747916666666667" top="1.18055555555556" bottom="0.2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view="pageBreakPreview" zoomScale="60" zoomScaleNormal="100" zoomScaleSheetLayoutView="60" workbookViewId="0">
      <selection activeCell="E8" sqref="E8"/>
    </sheetView>
  </sheetViews>
  <sheetFormatPr defaultColWidth="10" defaultRowHeight="14" outlineLevelCol="2"/>
  <cols>
    <col min="1" max="1" width="54.6272727272727" customWidth="1"/>
    <col min="2" max="3" width="33.2545454545455" customWidth="1"/>
    <col min="4" max="4" width="9.75454545454545" customWidth="1"/>
  </cols>
  <sheetData>
    <row r="1" ht="14.25" customHeight="1" spans="1:1">
      <c r="A1" s="2" t="s">
        <v>38</v>
      </c>
    </row>
    <row r="2" ht="51" customHeight="1" spans="1:3">
      <c r="A2" s="3" t="s">
        <v>39</v>
      </c>
      <c r="B2" s="3"/>
      <c r="C2" s="3"/>
    </row>
    <row r="3" ht="14.25" customHeight="1" spans="1:3">
      <c r="A3" s="24"/>
      <c r="B3" s="24"/>
      <c r="C3" s="4" t="s">
        <v>3</v>
      </c>
    </row>
    <row r="4" ht="36" customHeight="1" spans="1:3">
      <c r="A4" s="199" t="s">
        <v>24</v>
      </c>
      <c r="B4" s="199" t="s">
        <v>25</v>
      </c>
      <c r="C4" s="200" t="s">
        <v>26</v>
      </c>
    </row>
    <row r="5" ht="36" customHeight="1" spans="1:3">
      <c r="A5" s="201" t="s">
        <v>40</v>
      </c>
      <c r="B5" s="202">
        <v>1.6</v>
      </c>
      <c r="C5" s="203">
        <f>B5</f>
        <v>1.6</v>
      </c>
    </row>
    <row r="6" ht="36" customHeight="1" spans="1:3">
      <c r="A6" s="201" t="s">
        <v>41</v>
      </c>
      <c r="B6" s="202">
        <v>1.44</v>
      </c>
      <c r="C6" s="203">
        <f t="shared" ref="C6:C11" si="0">B6</f>
        <v>1.44</v>
      </c>
    </row>
    <row r="7" ht="36" customHeight="1" spans="1:3">
      <c r="A7" s="201" t="s">
        <v>42</v>
      </c>
      <c r="B7" s="202">
        <v>0</v>
      </c>
      <c r="C7" s="203">
        <f t="shared" si="0"/>
        <v>0</v>
      </c>
    </row>
    <row r="8" ht="36" customHeight="1" spans="1:3">
      <c r="A8" s="201" t="s">
        <v>43</v>
      </c>
      <c r="B8" s="202">
        <v>0.32</v>
      </c>
      <c r="C8" s="203">
        <f t="shared" si="0"/>
        <v>0.32</v>
      </c>
    </row>
    <row r="9" ht="36" customHeight="1" spans="1:3">
      <c r="A9" s="201" t="s">
        <v>44</v>
      </c>
      <c r="B9" s="202">
        <v>1.44</v>
      </c>
      <c r="C9" s="203">
        <f t="shared" si="0"/>
        <v>1.44</v>
      </c>
    </row>
    <row r="10" ht="36" customHeight="1" spans="1:3">
      <c r="A10" s="201" t="s">
        <v>45</v>
      </c>
      <c r="B10" s="202">
        <v>0</v>
      </c>
      <c r="C10" s="203">
        <f t="shared" si="0"/>
        <v>0</v>
      </c>
    </row>
    <row r="11" ht="36" customHeight="1" spans="1:3">
      <c r="A11" s="204" t="s">
        <v>46</v>
      </c>
      <c r="B11" s="205">
        <v>1.44</v>
      </c>
      <c r="C11" s="203">
        <f t="shared" si="0"/>
        <v>1.44</v>
      </c>
    </row>
    <row r="12" ht="11.25" customHeight="1" spans="1:3">
      <c r="A12" s="206"/>
      <c r="B12" s="40"/>
      <c r="C12" s="40"/>
    </row>
    <row r="13" ht="18" customHeight="1" spans="1:3">
      <c r="A13" s="207" t="s">
        <v>47</v>
      </c>
      <c r="B13" s="207"/>
      <c r="C13" s="207"/>
    </row>
    <row r="14" spans="1:3">
      <c r="A14" s="207" t="s">
        <v>37</v>
      </c>
      <c r="B14" s="207"/>
      <c r="C14" s="207"/>
    </row>
  </sheetData>
  <mergeCells count="3">
    <mergeCell ref="A2:C2"/>
    <mergeCell ref="A13:C13"/>
    <mergeCell ref="A14:C14"/>
  </mergeCells>
  <printOptions horizontalCentered="1"/>
  <pageMargins left="0.747916666666667" right="0.747916666666667" top="1.18055555555556" bottom="0.2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view="pageBreakPreview" zoomScale="60" zoomScaleNormal="100" zoomScaleSheetLayoutView="60" workbookViewId="0">
      <pane ySplit="4" topLeftCell="A5" activePane="bottomLeft" state="frozen"/>
      <selection/>
      <selection pane="bottomLeft" activeCell="F15" sqref="F15"/>
    </sheetView>
  </sheetViews>
  <sheetFormatPr defaultColWidth="10" defaultRowHeight="14" outlineLevelCol="3"/>
  <cols>
    <col min="1" max="1" width="35.6272727272727" customWidth="1"/>
    <col min="2" max="4" width="25.5" customWidth="1"/>
    <col min="5" max="5" width="9.75454545454545" customWidth="1"/>
  </cols>
  <sheetData>
    <row r="1" ht="14.25" customHeight="1" spans="1:1">
      <c r="A1" s="7" t="s">
        <v>48</v>
      </c>
    </row>
    <row r="2" ht="38" customHeight="1" spans="1:4">
      <c r="A2" s="190" t="s">
        <v>49</v>
      </c>
      <c r="B2" s="190"/>
      <c r="C2" s="190"/>
      <c r="D2" s="190"/>
    </row>
    <row r="3" ht="14.25" customHeight="1" spans="4:4">
      <c r="D3" s="4" t="s">
        <v>3</v>
      </c>
    </row>
    <row r="4" ht="15.95" customHeight="1" spans="1:4">
      <c r="A4" s="5" t="s">
        <v>24</v>
      </c>
      <c r="B4" s="6" t="s">
        <v>50</v>
      </c>
      <c r="C4" s="6" t="s">
        <v>51</v>
      </c>
      <c r="D4" s="5" t="s">
        <v>52</v>
      </c>
    </row>
    <row r="5" ht="15.95" customHeight="1" spans="1:4">
      <c r="A5" s="191" t="s">
        <v>53</v>
      </c>
      <c r="B5" s="192" t="s">
        <v>54</v>
      </c>
      <c r="C5" s="193">
        <f>C6+C8</f>
        <v>0.64</v>
      </c>
      <c r="D5" s="194">
        <f>C5</f>
        <v>0.64</v>
      </c>
    </row>
    <row r="6" ht="15.95" customHeight="1" spans="1:4">
      <c r="A6" s="191" t="s">
        <v>55</v>
      </c>
      <c r="B6" s="192" t="s">
        <v>11</v>
      </c>
      <c r="C6" s="193">
        <f>0.08+0.4</f>
        <v>0.48</v>
      </c>
      <c r="D6" s="194">
        <f t="shared" ref="D6:D25" si="0">C6</f>
        <v>0.48</v>
      </c>
    </row>
    <row r="7" ht="15.95" customHeight="1" spans="1:4">
      <c r="A7" s="191" t="s">
        <v>56</v>
      </c>
      <c r="B7" s="192" t="s">
        <v>12</v>
      </c>
      <c r="C7" s="193">
        <f>0.08</f>
        <v>0.08</v>
      </c>
      <c r="D7" s="194">
        <f t="shared" si="0"/>
        <v>0.08</v>
      </c>
    </row>
    <row r="8" ht="15.95" customHeight="1" spans="1:4">
      <c r="A8" s="191" t="s">
        <v>57</v>
      </c>
      <c r="B8" s="192" t="s">
        <v>58</v>
      </c>
      <c r="C8" s="193">
        <v>0.16</v>
      </c>
      <c r="D8" s="194">
        <f t="shared" si="0"/>
        <v>0.16</v>
      </c>
    </row>
    <row r="9" ht="15.95" customHeight="1" spans="1:4">
      <c r="A9" s="195" t="s">
        <v>56</v>
      </c>
      <c r="B9" s="196" t="s">
        <v>14</v>
      </c>
      <c r="C9" s="197">
        <v>0.16</v>
      </c>
      <c r="D9" s="198">
        <f t="shared" si="0"/>
        <v>0.16</v>
      </c>
    </row>
    <row r="10" ht="15.95" customHeight="1" spans="1:4">
      <c r="A10" s="191" t="s">
        <v>59</v>
      </c>
      <c r="B10" s="192" t="s">
        <v>60</v>
      </c>
      <c r="C10" s="193">
        <f>SUM(C11:C12)</f>
        <v>0.4</v>
      </c>
      <c r="D10" s="194">
        <f t="shared" si="0"/>
        <v>0.4</v>
      </c>
    </row>
    <row r="11" ht="15.95" customHeight="1" spans="1:4">
      <c r="A11" s="191" t="s">
        <v>61</v>
      </c>
      <c r="B11" s="192" t="s">
        <v>62</v>
      </c>
      <c r="C11" s="193">
        <f>0.08</f>
        <v>0.08</v>
      </c>
      <c r="D11" s="194">
        <f t="shared" si="0"/>
        <v>0.08</v>
      </c>
    </row>
    <row r="12" ht="15.95" customHeight="1" spans="1:4">
      <c r="A12" s="195" t="s">
        <v>63</v>
      </c>
      <c r="B12" s="196" t="s">
        <v>64</v>
      </c>
      <c r="C12" s="197">
        <v>0.32</v>
      </c>
      <c r="D12" s="198">
        <f t="shared" si="0"/>
        <v>0.32</v>
      </c>
    </row>
    <row r="13" ht="15.95" customHeight="1" spans="1:4">
      <c r="A13" s="191" t="s">
        <v>65</v>
      </c>
      <c r="B13" s="192" t="s">
        <v>66</v>
      </c>
      <c r="C13" s="193">
        <f>SUM(C14:C15)</f>
        <v>0.1987</v>
      </c>
      <c r="D13" s="194">
        <f t="shared" si="0"/>
        <v>0.1987</v>
      </c>
    </row>
    <row r="14" ht="15.95" customHeight="1" spans="1:4">
      <c r="A14" s="191" t="s">
        <v>67</v>
      </c>
      <c r="B14" s="192" t="s">
        <v>68</v>
      </c>
      <c r="C14" s="193">
        <v>0.1461</v>
      </c>
      <c r="D14" s="194">
        <f t="shared" si="0"/>
        <v>0.1461</v>
      </c>
    </row>
    <row r="15" ht="15.95" customHeight="1" spans="1:4">
      <c r="A15" s="195" t="s">
        <v>69</v>
      </c>
      <c r="B15" s="196" t="s">
        <v>70</v>
      </c>
      <c r="C15" s="197">
        <v>0.0526</v>
      </c>
      <c r="D15" s="198">
        <f t="shared" si="0"/>
        <v>0.0526</v>
      </c>
    </row>
    <row r="16" ht="15.95" customHeight="1" spans="1:4">
      <c r="A16" s="191" t="s">
        <v>71</v>
      </c>
      <c r="B16" s="192" t="s">
        <v>72</v>
      </c>
      <c r="C16" s="193">
        <f>C17+C20</f>
        <v>0.664</v>
      </c>
      <c r="D16" s="194">
        <f t="shared" si="0"/>
        <v>0.664</v>
      </c>
    </row>
    <row r="17" ht="15.95" customHeight="1" spans="1:4">
      <c r="A17" s="191" t="s">
        <v>55</v>
      </c>
      <c r="B17" s="192" t="s">
        <v>73</v>
      </c>
      <c r="C17" s="193">
        <f>SUM(C18:C19)</f>
        <v>0.664</v>
      </c>
      <c r="D17" s="194">
        <f t="shared" si="0"/>
        <v>0.664</v>
      </c>
    </row>
    <row r="18" ht="15.95" customHeight="1" spans="1:4">
      <c r="A18" s="191" t="s">
        <v>74</v>
      </c>
      <c r="B18" s="192"/>
      <c r="C18" s="193">
        <v>0.51</v>
      </c>
      <c r="D18" s="194">
        <f t="shared" si="0"/>
        <v>0.51</v>
      </c>
    </row>
    <row r="19" ht="15.95" customHeight="1" spans="1:4">
      <c r="A19" s="191" t="s">
        <v>75</v>
      </c>
      <c r="B19" s="192" t="s">
        <v>76</v>
      </c>
      <c r="C19" s="193">
        <f>0.664-C18</f>
        <v>0.154</v>
      </c>
      <c r="D19" s="194">
        <f t="shared" si="0"/>
        <v>0.154</v>
      </c>
    </row>
    <row r="20" ht="15.95" customHeight="1" spans="1:4">
      <c r="A20" s="191" t="s">
        <v>57</v>
      </c>
      <c r="B20" s="192" t="s">
        <v>77</v>
      </c>
      <c r="C20" s="193">
        <f>SUM(C21:C22)</f>
        <v>0</v>
      </c>
      <c r="D20" s="194">
        <f t="shared" si="0"/>
        <v>0</v>
      </c>
    </row>
    <row r="21" ht="15.95" customHeight="1" spans="1:4">
      <c r="A21" s="191" t="s">
        <v>74</v>
      </c>
      <c r="B21" s="192"/>
      <c r="C21" s="193">
        <v>0</v>
      </c>
      <c r="D21" s="194">
        <f t="shared" si="0"/>
        <v>0</v>
      </c>
    </row>
    <row r="22" ht="15.95" customHeight="1" spans="1:4">
      <c r="A22" s="195" t="s">
        <v>78</v>
      </c>
      <c r="B22" s="196" t="s">
        <v>79</v>
      </c>
      <c r="C22" s="197">
        <v>0</v>
      </c>
      <c r="D22" s="198">
        <f t="shared" si="0"/>
        <v>0</v>
      </c>
    </row>
    <row r="23" ht="15.95" customHeight="1" spans="1:4">
      <c r="A23" s="191" t="s">
        <v>80</v>
      </c>
      <c r="B23" s="192" t="s">
        <v>81</v>
      </c>
      <c r="C23" s="193">
        <f>SUM(C24:C25)</f>
        <v>0.34</v>
      </c>
      <c r="D23" s="194">
        <f t="shared" si="0"/>
        <v>0.34</v>
      </c>
    </row>
    <row r="24" ht="15.95" customHeight="1" spans="1:4">
      <c r="A24" s="191" t="s">
        <v>55</v>
      </c>
      <c r="B24" s="192" t="s">
        <v>82</v>
      </c>
      <c r="C24" s="193">
        <v>0.23</v>
      </c>
      <c r="D24" s="194">
        <f t="shared" si="0"/>
        <v>0.23</v>
      </c>
    </row>
    <row r="25" ht="15.95" customHeight="1" spans="1:4">
      <c r="A25" s="195" t="s">
        <v>57</v>
      </c>
      <c r="B25" s="196" t="s">
        <v>83</v>
      </c>
      <c r="C25" s="197">
        <v>0.11</v>
      </c>
      <c r="D25" s="198">
        <f t="shared" si="0"/>
        <v>0.11</v>
      </c>
    </row>
    <row r="26" ht="24" customHeight="1" spans="1:4">
      <c r="A26" s="24" t="s">
        <v>84</v>
      </c>
      <c r="B26" s="24"/>
      <c r="C26" s="24"/>
      <c r="D26" s="24"/>
    </row>
    <row r="27" ht="14.25" customHeight="1" spans="1:4">
      <c r="A27" s="24" t="s">
        <v>19</v>
      </c>
      <c r="B27" s="24"/>
      <c r="C27" s="24"/>
      <c r="D27" s="24"/>
    </row>
  </sheetData>
  <mergeCells count="3">
    <mergeCell ref="A2:D2"/>
    <mergeCell ref="A26:D26"/>
    <mergeCell ref="A27:D27"/>
  </mergeCells>
  <printOptions horizontalCentered="1"/>
  <pageMargins left="0.786805555555556" right="0.786805555555556" top="0.786805555555556" bottom="0.2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view="pageBreakPreview" zoomScale="60" zoomScaleNormal="100" zoomScaleSheetLayoutView="60" topLeftCell="A4" workbookViewId="0">
      <selection activeCell="E10" sqref="E10:F10"/>
    </sheetView>
  </sheetViews>
  <sheetFormatPr defaultColWidth="10" defaultRowHeight="14" outlineLevelCol="5"/>
  <cols>
    <col min="1" max="1" width="42.5" style="105" customWidth="1"/>
    <col min="2" max="2" width="15" style="105" customWidth="1"/>
    <col min="3" max="4" width="19.1272727272727" style="105" customWidth="1"/>
    <col min="5" max="5" width="17.8727272727273" style="105" customWidth="1"/>
    <col min="6" max="6" width="20.4545454545455" style="105" customWidth="1"/>
    <col min="7" max="16384" width="10" style="105"/>
  </cols>
  <sheetData>
    <row r="1" ht="24" customHeight="1" spans="1:1">
      <c r="A1" s="106" t="s">
        <v>85</v>
      </c>
    </row>
    <row r="2" ht="49" customHeight="1" spans="1:6">
      <c r="A2" s="158" t="s">
        <v>86</v>
      </c>
      <c r="B2" s="158"/>
      <c r="C2" s="158"/>
      <c r="D2" s="158"/>
      <c r="E2" s="158"/>
      <c r="F2" s="158"/>
    </row>
    <row r="3" ht="14.25" customHeight="1" spans="1:6">
      <c r="A3" s="108"/>
      <c r="B3" s="108"/>
      <c r="C3" s="108"/>
      <c r="D3" s="108"/>
      <c r="E3" s="108"/>
      <c r="F3" s="146" t="s">
        <v>3</v>
      </c>
    </row>
    <row r="4" ht="21" customHeight="1" spans="1:6">
      <c r="A4" s="109" t="s">
        <v>87</v>
      </c>
      <c r="B4" s="110" t="s">
        <v>9</v>
      </c>
      <c r="C4" s="110" t="s">
        <v>51</v>
      </c>
      <c r="D4" s="111" t="s">
        <v>52</v>
      </c>
      <c r="E4" s="112" t="s">
        <v>88</v>
      </c>
      <c r="F4" s="113"/>
    </row>
    <row r="5" ht="21" customHeight="1" spans="1:6">
      <c r="A5" s="159" t="s">
        <v>89</v>
      </c>
      <c r="B5" s="160" t="s">
        <v>10</v>
      </c>
      <c r="C5" s="161">
        <f>SUM(C6:C7)</f>
        <v>6.72</v>
      </c>
      <c r="D5" s="162">
        <f>C5</f>
        <v>6.72</v>
      </c>
      <c r="E5" s="163"/>
      <c r="F5" s="163"/>
    </row>
    <row r="6" ht="21" customHeight="1" spans="1:6">
      <c r="A6" s="164" t="s">
        <v>90</v>
      </c>
      <c r="B6" s="165" t="s">
        <v>11</v>
      </c>
      <c r="C6" s="166">
        <f>'【套表一】表1 政府债务限额及余额预算情况表'!C8</f>
        <v>5.12</v>
      </c>
      <c r="D6" s="167">
        <f t="shared" ref="D6:D10" si="0">C6</f>
        <v>5.12</v>
      </c>
      <c r="E6" s="168"/>
      <c r="F6" s="168"/>
    </row>
    <row r="7" ht="21" customHeight="1" spans="1:6">
      <c r="A7" s="159" t="s">
        <v>91</v>
      </c>
      <c r="B7" s="160" t="s">
        <v>12</v>
      </c>
      <c r="C7" s="161">
        <f>'【套表一】表1 政府债务限额及余额预算情况表'!D8</f>
        <v>1.6</v>
      </c>
      <c r="D7" s="162">
        <f t="shared" si="0"/>
        <v>1.6</v>
      </c>
      <c r="E7" s="163"/>
      <c r="F7" s="163"/>
    </row>
    <row r="8" ht="21" customHeight="1" spans="1:6">
      <c r="A8" s="169" t="s">
        <v>92</v>
      </c>
      <c r="B8" s="160" t="s">
        <v>13</v>
      </c>
      <c r="C8" s="161">
        <f>SUM(C9:C10)</f>
        <v>0.1</v>
      </c>
      <c r="D8" s="162">
        <f t="shared" si="0"/>
        <v>0.1</v>
      </c>
      <c r="E8" s="170"/>
      <c r="F8" s="170"/>
    </row>
    <row r="9" ht="21" customHeight="1" spans="1:6">
      <c r="A9" s="171" t="s">
        <v>90</v>
      </c>
      <c r="B9" s="172" t="s">
        <v>14</v>
      </c>
      <c r="C9" s="173">
        <v>0.1</v>
      </c>
      <c r="D9" s="167">
        <f t="shared" si="0"/>
        <v>0.1</v>
      </c>
      <c r="E9" s="168"/>
      <c r="F9" s="168"/>
    </row>
    <row r="10" ht="21" customHeight="1" spans="1:6">
      <c r="A10" s="159" t="s">
        <v>91</v>
      </c>
      <c r="B10" s="160" t="s">
        <v>15</v>
      </c>
      <c r="C10" s="161">
        <v>0</v>
      </c>
      <c r="D10" s="162">
        <f t="shared" si="0"/>
        <v>0</v>
      </c>
      <c r="E10" s="174"/>
      <c r="F10" s="174"/>
    </row>
    <row r="11" ht="30.75" customHeight="1" spans="1:6">
      <c r="A11" s="143" t="s">
        <v>93</v>
      </c>
      <c r="B11" s="143"/>
      <c r="C11" s="143"/>
      <c r="D11" s="143"/>
      <c r="E11" s="143"/>
      <c r="F11" s="143"/>
    </row>
    <row r="13" spans="1:1">
      <c r="A13" s="106" t="s">
        <v>94</v>
      </c>
    </row>
    <row r="14" ht="34.5" customHeight="1" spans="1:6">
      <c r="A14" s="175" t="s">
        <v>95</v>
      </c>
      <c r="B14" s="175"/>
      <c r="C14" s="175"/>
      <c r="D14" s="175"/>
      <c r="E14" s="175"/>
      <c r="F14" s="175"/>
    </row>
    <row r="15" spans="1:6">
      <c r="A15" s="145"/>
      <c r="B15" s="145"/>
      <c r="C15" s="145"/>
      <c r="D15" s="145"/>
      <c r="E15" s="145"/>
      <c r="F15" s="146" t="s">
        <v>3</v>
      </c>
    </row>
    <row r="16" ht="21" customHeight="1" spans="1:6">
      <c r="A16" s="147" t="s">
        <v>96</v>
      </c>
      <c r="B16" s="148" t="s">
        <v>97</v>
      </c>
      <c r="C16" s="148" t="s">
        <v>98</v>
      </c>
      <c r="D16" s="148" t="s">
        <v>99</v>
      </c>
      <c r="E16" s="148" t="s">
        <v>100</v>
      </c>
      <c r="F16" s="149" t="s">
        <v>101</v>
      </c>
    </row>
    <row r="17" ht="140" spans="1:6">
      <c r="A17" s="176">
        <v>1</v>
      </c>
      <c r="B17" s="177" t="s">
        <v>102</v>
      </c>
      <c r="C17" s="178" t="s">
        <v>103</v>
      </c>
      <c r="D17" s="179" t="s">
        <v>104</v>
      </c>
      <c r="E17" s="179" t="s">
        <v>105</v>
      </c>
      <c r="F17" s="180">
        <v>0.1</v>
      </c>
    </row>
    <row r="18" ht="21" customHeight="1" spans="1:6">
      <c r="A18" s="181">
        <v>2</v>
      </c>
      <c r="B18" s="182"/>
      <c r="D18" s="183"/>
      <c r="E18" s="182"/>
      <c r="F18" s="184"/>
    </row>
    <row r="19" ht="21" customHeight="1" spans="1:6">
      <c r="A19" s="185" t="s">
        <v>17</v>
      </c>
      <c r="B19" s="186"/>
      <c r="C19" s="186"/>
      <c r="D19" s="186"/>
      <c r="E19" s="186"/>
      <c r="F19" s="187"/>
    </row>
    <row r="20" ht="24.75" customHeight="1" spans="1:6">
      <c r="A20" s="188" t="s">
        <v>106</v>
      </c>
      <c r="B20" s="189"/>
      <c r="C20" s="189"/>
      <c r="D20" s="189"/>
      <c r="E20" s="189"/>
      <c r="F20" s="189"/>
    </row>
  </sheetData>
  <mergeCells count="11">
    <mergeCell ref="A2:F2"/>
    <mergeCell ref="E4:F4"/>
    <mergeCell ref="E5:F5"/>
    <mergeCell ref="E6:F6"/>
    <mergeCell ref="E7:F7"/>
    <mergeCell ref="E8:F8"/>
    <mergeCell ref="E9:F9"/>
    <mergeCell ref="E10:F10"/>
    <mergeCell ref="A11:F11"/>
    <mergeCell ref="A14:F14"/>
    <mergeCell ref="A20:F20"/>
  </mergeCells>
  <printOptions horizontalCentered="1"/>
  <pageMargins left="0.786805555555556" right="0.786805555555556" top="0.786805555555556" bottom="0.275" header="0" footer="0"/>
  <pageSetup paperSize="9" scale="94" fitToWidth="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view="pageBreakPreview" zoomScale="60" zoomScaleNormal="100" zoomScaleSheetLayoutView="60" topLeftCell="A4" workbookViewId="0">
      <selection activeCell="C14" sqref="C14"/>
    </sheetView>
  </sheetViews>
  <sheetFormatPr defaultColWidth="10" defaultRowHeight="14" outlineLevelCol="5"/>
  <cols>
    <col min="1" max="1" width="42.5" style="105" customWidth="1"/>
    <col min="2" max="2" width="25.3727272727273" style="105" customWidth="1"/>
    <col min="3" max="6" width="14.6272727272727" style="105" customWidth="1"/>
    <col min="7" max="16384" width="10" style="105"/>
  </cols>
  <sheetData>
    <row r="1" ht="25.5" customHeight="1" spans="1:1">
      <c r="A1" s="106" t="s">
        <v>107</v>
      </c>
    </row>
    <row r="2" s="102" customFormat="1" ht="53" customHeight="1" spans="1:6">
      <c r="A2" s="107" t="s">
        <v>108</v>
      </c>
      <c r="B2" s="107"/>
      <c r="C2" s="107"/>
      <c r="D2" s="107"/>
      <c r="E2" s="107"/>
      <c r="F2" s="107"/>
    </row>
    <row r="3" ht="14.25" customHeight="1" spans="1:6">
      <c r="A3" s="108"/>
      <c r="B3" s="108"/>
      <c r="C3" s="108"/>
      <c r="D3" s="108"/>
      <c r="E3" s="108"/>
      <c r="F3" s="108" t="s">
        <v>3</v>
      </c>
    </row>
    <row r="4" ht="22.5" customHeight="1" spans="1:6">
      <c r="A4" s="109" t="s">
        <v>24</v>
      </c>
      <c r="B4" s="110" t="s">
        <v>9</v>
      </c>
      <c r="C4" s="110" t="s">
        <v>51</v>
      </c>
      <c r="D4" s="111" t="s">
        <v>52</v>
      </c>
      <c r="E4" s="112" t="s">
        <v>88</v>
      </c>
      <c r="F4" s="113"/>
    </row>
    <row r="5" s="103" customFormat="1" ht="18" customHeight="1" spans="1:6">
      <c r="A5" s="114" t="s">
        <v>109</v>
      </c>
      <c r="B5" s="115" t="s">
        <v>10</v>
      </c>
      <c r="C5" s="116">
        <f>SUM(C6:C7)</f>
        <v>6.72</v>
      </c>
      <c r="D5" s="116">
        <f>C5</f>
        <v>6.72</v>
      </c>
      <c r="E5" s="117"/>
      <c r="F5" s="118"/>
    </row>
    <row r="6" s="103" customFormat="1" ht="18" customHeight="1" spans="1:6">
      <c r="A6" s="119" t="s">
        <v>110</v>
      </c>
      <c r="B6" s="120" t="s">
        <v>11</v>
      </c>
      <c r="C6" s="121">
        <f>'【套表一】表5 地方政府债务限额提前下达情况表'!C6</f>
        <v>5.12</v>
      </c>
      <c r="D6" s="122">
        <v>6.56</v>
      </c>
      <c r="E6" s="123"/>
      <c r="F6" s="124"/>
    </row>
    <row r="7" s="103" customFormat="1" ht="18" customHeight="1" spans="1:6">
      <c r="A7" s="114" t="s">
        <v>111</v>
      </c>
      <c r="B7" s="115" t="s">
        <v>12</v>
      </c>
      <c r="C7" s="116">
        <f>'【套表一】表5 地方政府债务限额提前下达情况表'!C7</f>
        <v>1.6</v>
      </c>
      <c r="D7" s="125">
        <v>6.56</v>
      </c>
      <c r="E7" s="126"/>
      <c r="F7" s="118"/>
    </row>
    <row r="8" s="103" customFormat="1" ht="18" customHeight="1" spans="1:6">
      <c r="A8" s="127" t="s">
        <v>112</v>
      </c>
      <c r="B8" s="128" t="s">
        <v>13</v>
      </c>
      <c r="C8" s="129">
        <f>SUM(C9:C10)</f>
        <v>0.1</v>
      </c>
      <c r="D8" s="130">
        <v>6.56</v>
      </c>
      <c r="E8" s="131"/>
      <c r="F8" s="132"/>
    </row>
    <row r="9" s="103" customFormat="1" ht="18" customHeight="1" spans="1:6">
      <c r="A9" s="133" t="s">
        <v>110</v>
      </c>
      <c r="B9" s="134" t="s">
        <v>14</v>
      </c>
      <c r="C9" s="135">
        <v>0.1</v>
      </c>
      <c r="D9" s="122">
        <v>6.56</v>
      </c>
      <c r="E9" s="123"/>
      <c r="F9" s="124"/>
    </row>
    <row r="10" s="103" customFormat="1" ht="18" customHeight="1" spans="1:6">
      <c r="A10" s="114" t="s">
        <v>111</v>
      </c>
      <c r="B10" s="115" t="s">
        <v>15</v>
      </c>
      <c r="C10" s="116">
        <v>0</v>
      </c>
      <c r="D10" s="125">
        <v>6.56</v>
      </c>
      <c r="E10" s="126"/>
      <c r="F10" s="118"/>
    </row>
    <row r="11" s="103" customFormat="1" ht="18" customHeight="1" spans="1:6">
      <c r="A11" s="136" t="s">
        <v>113</v>
      </c>
      <c r="B11" s="115" t="s">
        <v>114</v>
      </c>
      <c r="C11" s="116">
        <f>SUM(C12:C13)</f>
        <v>0.1</v>
      </c>
      <c r="D11" s="125">
        <v>6.56</v>
      </c>
      <c r="E11" s="131"/>
      <c r="F11" s="132"/>
    </row>
    <row r="12" s="103" customFormat="1" ht="18" customHeight="1" spans="1:6">
      <c r="A12" s="133" t="s">
        <v>110</v>
      </c>
      <c r="B12" s="134" t="s">
        <v>64</v>
      </c>
      <c r="C12" s="135">
        <v>0.1</v>
      </c>
      <c r="D12" s="122">
        <v>6.56</v>
      </c>
      <c r="E12" s="123"/>
      <c r="F12" s="124"/>
    </row>
    <row r="13" s="103" customFormat="1" ht="18" customHeight="1" spans="1:6">
      <c r="A13" s="114" t="s">
        <v>111</v>
      </c>
      <c r="B13" s="115" t="s">
        <v>115</v>
      </c>
      <c r="C13" s="116">
        <v>0</v>
      </c>
      <c r="D13" s="125">
        <v>6.56</v>
      </c>
      <c r="E13" s="126"/>
      <c r="F13" s="118"/>
    </row>
    <row r="14" s="103" customFormat="1" ht="18" customHeight="1" spans="1:6">
      <c r="A14" s="136" t="s">
        <v>116</v>
      </c>
      <c r="B14" s="115" t="s">
        <v>117</v>
      </c>
      <c r="C14" s="116">
        <f>SUM(C15:C16)</f>
        <v>6.82</v>
      </c>
      <c r="D14" s="125">
        <v>6.56</v>
      </c>
      <c r="E14" s="131"/>
      <c r="F14" s="132"/>
    </row>
    <row r="15" s="103" customFormat="1" ht="18" customHeight="1" spans="1:6">
      <c r="A15" s="133" t="s">
        <v>110</v>
      </c>
      <c r="B15" s="134" t="s">
        <v>70</v>
      </c>
      <c r="C15" s="135">
        <f>C6+C9</f>
        <v>5.22</v>
      </c>
      <c r="D15" s="122">
        <v>6.56</v>
      </c>
      <c r="E15" s="123"/>
      <c r="F15" s="124"/>
    </row>
    <row r="16" s="103" customFormat="1" ht="18" customHeight="1" spans="1:6">
      <c r="A16" s="137" t="s">
        <v>111</v>
      </c>
      <c r="B16" s="138" t="s">
        <v>118</v>
      </c>
      <c r="C16" s="139">
        <f>C7+C10</f>
        <v>1.6</v>
      </c>
      <c r="D16" s="140">
        <v>6.56</v>
      </c>
      <c r="E16" s="141"/>
      <c r="F16" s="142"/>
    </row>
    <row r="17" ht="30" customHeight="1" spans="1:6">
      <c r="A17" s="143" t="s">
        <v>119</v>
      </c>
      <c r="B17" s="143"/>
      <c r="C17" s="143"/>
      <c r="D17" s="143"/>
      <c r="E17" s="143"/>
      <c r="F17" s="143"/>
    </row>
    <row r="18" ht="21" customHeight="1" spans="1:1">
      <c r="A18" s="106" t="s">
        <v>120</v>
      </c>
    </row>
    <row r="19" ht="35.25" customHeight="1" spans="1:6">
      <c r="A19" s="144" t="s">
        <v>121</v>
      </c>
      <c r="B19" s="144"/>
      <c r="C19" s="144"/>
      <c r="D19" s="144"/>
      <c r="E19" s="144"/>
      <c r="F19" s="144"/>
    </row>
    <row r="20" spans="1:6">
      <c r="A20" s="145"/>
      <c r="B20" s="145"/>
      <c r="C20" s="145"/>
      <c r="D20" s="145"/>
      <c r="E20" s="145"/>
      <c r="F20" s="146" t="s">
        <v>3</v>
      </c>
    </row>
    <row r="21" ht="33.75" customHeight="1" spans="1:6">
      <c r="A21" s="147" t="s">
        <v>96</v>
      </c>
      <c r="B21" s="148" t="s">
        <v>97</v>
      </c>
      <c r="C21" s="148" t="s">
        <v>98</v>
      </c>
      <c r="D21" s="148" t="s">
        <v>99</v>
      </c>
      <c r="E21" s="148" t="s">
        <v>100</v>
      </c>
      <c r="F21" s="149" t="s">
        <v>101</v>
      </c>
    </row>
    <row r="22" ht="84" spans="1:6">
      <c r="A22" s="150">
        <v>1</v>
      </c>
      <c r="B22" s="151" t="str">
        <f>'【套表一】表5 地方政府债务限额提前下达情况表'!B17</f>
        <v>准东开发区市政基础设施配套项目市政交通安全设施工程（新建西部新城交安设施，包括五彩大道、卡拉麦里大道等22条路信号灯、导视牌、标识标牌等）</v>
      </c>
      <c r="C22" s="151" t="str">
        <f>'【套表一】表5 地方政府债务限额提前下达情况表'!C17</f>
        <v>市政建设</v>
      </c>
      <c r="D22" s="151" t="str">
        <f>'【套表一】表5 地方政府债务限额提前下达情况表'!D17</f>
        <v>新疆准东经济技术开发区规划建设局</v>
      </c>
      <c r="E22" s="151" t="s">
        <v>105</v>
      </c>
      <c r="F22" s="152">
        <f>'【套表一】表5 地方政府债务限额提前下达情况表'!F17</f>
        <v>0.1</v>
      </c>
    </row>
    <row r="23" ht="33.75" customHeight="1" spans="1:6">
      <c r="A23" s="153" t="s">
        <v>17</v>
      </c>
      <c r="B23" s="154"/>
      <c r="C23" s="154"/>
      <c r="D23" s="154"/>
      <c r="E23" s="155"/>
      <c r="F23" s="156"/>
    </row>
    <row r="24" s="104" customFormat="1" ht="19.5" customHeight="1" spans="1:6">
      <c r="A24" s="157" t="s">
        <v>122</v>
      </c>
      <c r="B24" s="157"/>
      <c r="C24" s="157"/>
      <c r="D24" s="157"/>
      <c r="E24" s="157"/>
      <c r="F24" s="157"/>
    </row>
  </sheetData>
  <mergeCells count="17">
    <mergeCell ref="A2:F2"/>
    <mergeCell ref="E4:F4"/>
    <mergeCell ref="E5:F5"/>
    <mergeCell ref="E6:F6"/>
    <mergeCell ref="E7:F7"/>
    <mergeCell ref="E8:F8"/>
    <mergeCell ref="E9:F9"/>
    <mergeCell ref="E10:F10"/>
    <mergeCell ref="E11:F11"/>
    <mergeCell ref="E12:F12"/>
    <mergeCell ref="E13:F13"/>
    <mergeCell ref="E14:F14"/>
    <mergeCell ref="E15:F15"/>
    <mergeCell ref="E16:F16"/>
    <mergeCell ref="A17:F17"/>
    <mergeCell ref="A19:F19"/>
    <mergeCell ref="A24:F24"/>
  </mergeCells>
  <printOptions horizontalCentered="1"/>
  <pageMargins left="0.786805555555556" right="0.786805555555556" top="0.393055555555556" bottom="0.393055555555556" header="0" footer="0"/>
  <pageSetup paperSize="9" scale="92" fitToWidth="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view="pageBreakPreview" zoomScale="60" zoomScaleNormal="100" zoomScaleSheetLayoutView="60" workbookViewId="0">
      <selection activeCell="E6" sqref="E6:E8"/>
    </sheetView>
  </sheetViews>
  <sheetFormatPr defaultColWidth="10" defaultRowHeight="14"/>
  <cols>
    <col min="3" max="3" width="10.7545454545455" customWidth="1"/>
    <col min="4" max="4" width="8.37272727272727" customWidth="1"/>
    <col min="5" max="6" width="10.5" customWidth="1"/>
    <col min="7" max="7" width="11.1272727272727" customWidth="1"/>
    <col min="8" max="8" width="10" customWidth="1"/>
    <col min="9" max="9" width="13.8727272727273" customWidth="1"/>
    <col min="10" max="13" width="8.25454545454545" customWidth="1"/>
    <col min="14" max="15" width="9.75454545454545" customWidth="1"/>
  </cols>
  <sheetData>
    <row r="1" ht="14.25" customHeight="1" spans="1:4">
      <c r="A1" t="s">
        <v>123</v>
      </c>
      <c r="B1" s="2"/>
      <c r="C1" s="2"/>
      <c r="D1" s="2"/>
    </row>
    <row r="2" ht="27.95" customHeight="1" spans="1:14">
      <c r="A2" s="50" t="s">
        <v>124</v>
      </c>
      <c r="B2" s="50"/>
      <c r="C2" s="50"/>
      <c r="D2" s="50"/>
      <c r="E2" s="50"/>
      <c r="F2" s="50"/>
      <c r="G2" s="50"/>
      <c r="H2" s="50"/>
      <c r="I2" s="50"/>
      <c r="J2" s="50"/>
      <c r="K2" s="50"/>
      <c r="L2" s="50"/>
      <c r="M2" s="50"/>
      <c r="N2" s="50"/>
    </row>
    <row r="3" ht="14.25" customHeight="1" spans="2:14">
      <c r="B3" s="24"/>
      <c r="C3" s="24"/>
      <c r="D3" s="24"/>
      <c r="E3" s="24"/>
      <c r="F3" s="24"/>
      <c r="G3" s="24"/>
      <c r="H3" s="24"/>
      <c r="J3" s="24"/>
      <c r="K3" s="24"/>
      <c r="L3" s="24"/>
      <c r="M3" s="89" t="s">
        <v>3</v>
      </c>
      <c r="N3" s="89"/>
    </row>
    <row r="4" ht="35.25" customHeight="1" spans="1:15">
      <c r="A4" s="76" t="s">
        <v>125</v>
      </c>
      <c r="B4" s="77"/>
      <c r="C4" s="77"/>
      <c r="D4" s="77"/>
      <c r="E4" s="77"/>
      <c r="F4" s="77"/>
      <c r="G4" s="77"/>
      <c r="H4" s="78"/>
      <c r="I4" s="80" t="s">
        <v>126</v>
      </c>
      <c r="J4" s="90"/>
      <c r="K4" s="80" t="s">
        <v>127</v>
      </c>
      <c r="L4" s="91"/>
      <c r="M4" s="92" t="s">
        <v>128</v>
      </c>
      <c r="N4" s="92"/>
      <c r="O4" s="56"/>
    </row>
    <row r="5" ht="44.25" customHeight="1" spans="1:15">
      <c r="A5" s="76" t="s">
        <v>129</v>
      </c>
      <c r="B5" s="77"/>
      <c r="C5" s="77" t="s">
        <v>130</v>
      </c>
      <c r="D5" s="77" t="s">
        <v>131</v>
      </c>
      <c r="E5" s="77" t="s">
        <v>101</v>
      </c>
      <c r="F5" s="77" t="s">
        <v>132</v>
      </c>
      <c r="G5" s="79" t="s">
        <v>133</v>
      </c>
      <c r="H5" s="80" t="s">
        <v>134</v>
      </c>
      <c r="I5" s="93"/>
      <c r="J5" s="79" t="s">
        <v>135</v>
      </c>
      <c r="K5" s="60"/>
      <c r="L5" s="79" t="s">
        <v>135</v>
      </c>
      <c r="M5" s="92"/>
      <c r="N5" s="92"/>
      <c r="O5" s="56"/>
    </row>
    <row r="6" ht="47.25" customHeight="1" spans="1:15">
      <c r="A6" s="81" t="s">
        <v>136</v>
      </c>
      <c r="B6" s="82"/>
      <c r="C6" s="83" t="s">
        <v>137</v>
      </c>
      <c r="D6" s="83" t="s">
        <v>105</v>
      </c>
      <c r="E6" s="83">
        <v>0.5</v>
      </c>
      <c r="F6" s="84">
        <v>42927</v>
      </c>
      <c r="G6" s="85">
        <v>3.88</v>
      </c>
      <c r="H6" s="83" t="s">
        <v>138</v>
      </c>
      <c r="I6" s="94">
        <v>33.921</v>
      </c>
      <c r="J6" s="95">
        <v>1</v>
      </c>
      <c r="K6" s="96">
        <v>16.3275</v>
      </c>
      <c r="L6" s="95">
        <v>1</v>
      </c>
      <c r="M6" s="86"/>
      <c r="N6" s="86"/>
      <c r="O6" s="56"/>
    </row>
    <row r="7" ht="47.25" customHeight="1" spans="1:15">
      <c r="A7" s="81" t="s">
        <v>139</v>
      </c>
      <c r="B7" s="82"/>
      <c r="C7" s="83" t="s">
        <v>140</v>
      </c>
      <c r="D7" s="83" t="s">
        <v>105</v>
      </c>
      <c r="E7" s="83">
        <v>0.5</v>
      </c>
      <c r="F7" s="84">
        <v>42927</v>
      </c>
      <c r="G7" s="85">
        <v>4</v>
      </c>
      <c r="H7" s="83" t="s">
        <v>141</v>
      </c>
      <c r="I7" s="97"/>
      <c r="J7" s="98"/>
      <c r="K7" s="99"/>
      <c r="L7" s="98"/>
      <c r="M7" s="86"/>
      <c r="N7" s="86"/>
      <c r="O7" s="56"/>
    </row>
    <row r="8" ht="47.25" customHeight="1" spans="1:15">
      <c r="A8" s="86" t="s">
        <v>142</v>
      </c>
      <c r="B8" s="87"/>
      <c r="C8" s="88"/>
      <c r="D8" s="83" t="s">
        <v>105</v>
      </c>
      <c r="E8" s="83">
        <v>0.4</v>
      </c>
      <c r="F8" s="84">
        <v>43305</v>
      </c>
      <c r="G8" s="85">
        <v>0.038</v>
      </c>
      <c r="H8" s="83" t="s">
        <v>138</v>
      </c>
      <c r="I8" s="100">
        <v>1.4</v>
      </c>
      <c r="J8" s="83">
        <v>0.4</v>
      </c>
      <c r="K8" s="101">
        <f>'[3]2018'!$G$8:$G$14</f>
        <v>0</v>
      </c>
      <c r="L8" s="83">
        <v>0.4</v>
      </c>
      <c r="M8" s="86"/>
      <c r="N8" s="86"/>
      <c r="O8" s="56"/>
    </row>
    <row r="9" ht="47.25" customHeight="1" spans="1:15">
      <c r="A9" s="86"/>
      <c r="B9" s="87"/>
      <c r="C9" s="83"/>
      <c r="D9" s="83"/>
      <c r="E9" s="83"/>
      <c r="F9" s="84"/>
      <c r="G9" s="85"/>
      <c r="H9" s="83"/>
      <c r="I9" s="83"/>
      <c r="J9" s="83"/>
      <c r="K9" s="83"/>
      <c r="L9" s="83"/>
      <c r="M9" s="86"/>
      <c r="N9" s="86"/>
      <c r="O9" s="56"/>
    </row>
    <row r="10" ht="14.25" customHeight="1"/>
    <row r="12" ht="27.95" customHeight="1"/>
    <row r="13" ht="14.25" customHeight="1"/>
    <row r="14" ht="38.25" customHeight="1" spans="15:15">
      <c r="O14" s="56"/>
    </row>
    <row r="15" ht="69.75" customHeight="1" spans="15:15">
      <c r="O15" s="56"/>
    </row>
    <row r="16" ht="30" customHeight="1" spans="15:15">
      <c r="O16" s="56"/>
    </row>
    <row r="17" ht="40.7" customHeight="1" spans="15:15">
      <c r="O17" s="56"/>
    </row>
  </sheetData>
  <mergeCells count="16">
    <mergeCell ref="A2:N2"/>
    <mergeCell ref="M3:N3"/>
    <mergeCell ref="A4:H4"/>
    <mergeCell ref="I4:J4"/>
    <mergeCell ref="K4:L4"/>
    <mergeCell ref="M4:N4"/>
    <mergeCell ref="A5:B5"/>
    <mergeCell ref="M5:N5"/>
    <mergeCell ref="A6:B6"/>
    <mergeCell ref="A7:B7"/>
    <mergeCell ref="A8:B8"/>
    <mergeCell ref="A9:B9"/>
    <mergeCell ref="I6:I7"/>
    <mergeCell ref="J6:J7"/>
    <mergeCell ref="K6:K7"/>
    <mergeCell ref="L6:L7"/>
  </mergeCells>
  <printOptions horizontalCentered="1"/>
  <pageMargins left="0.786805555555556" right="0.786805555555556" top="1.18055555555556" bottom="0.393055555555556" header="0" footer="0"/>
  <pageSetup paperSize="9" scale="8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view="pageBreakPreview" zoomScale="60" zoomScaleNormal="100" zoomScaleSheetLayoutView="60" workbookViewId="0">
      <selection activeCell="B31" sqref="B31"/>
    </sheetView>
  </sheetViews>
  <sheetFormatPr defaultColWidth="10" defaultRowHeight="14" outlineLevelCol="7"/>
  <cols>
    <col min="1" max="1" width="8.75454545454545" customWidth="1"/>
    <col min="2" max="2" width="37.2545454545455" customWidth="1"/>
    <col min="3" max="3" width="39.3727272727273" customWidth="1"/>
    <col min="4" max="4" width="38.7545454545455" customWidth="1"/>
    <col min="5" max="5" width="38.3727272727273" customWidth="1"/>
    <col min="6" max="7" width="9.75454545454545" customWidth="1"/>
  </cols>
  <sheetData>
    <row r="1" ht="14.25" customHeight="1" spans="1:2">
      <c r="A1" s="7" t="s">
        <v>143</v>
      </c>
      <c r="B1" s="7"/>
    </row>
    <row r="2" ht="27.95" customHeight="1" spans="1:5">
      <c r="A2" s="50" t="s">
        <v>144</v>
      </c>
      <c r="B2" s="50"/>
      <c r="C2" s="50"/>
      <c r="D2" s="50"/>
      <c r="E2" s="50"/>
    </row>
    <row r="3" ht="14.25" customHeight="1" spans="5:5">
      <c r="E3" s="4" t="s">
        <v>3</v>
      </c>
    </row>
    <row r="4" ht="24.95" customHeight="1" spans="1:6">
      <c r="A4" s="51" t="s">
        <v>96</v>
      </c>
      <c r="B4" s="52" t="s">
        <v>145</v>
      </c>
      <c r="C4" s="53"/>
      <c r="D4" s="54" t="s">
        <v>146</v>
      </c>
      <c r="E4" s="55"/>
      <c r="F4" s="56"/>
    </row>
    <row r="5" ht="24.95" customHeight="1" spans="1:6">
      <c r="A5" s="57"/>
      <c r="B5" s="58" t="s">
        <v>129</v>
      </c>
      <c r="C5" s="59" t="s">
        <v>147</v>
      </c>
      <c r="D5" s="58" t="s">
        <v>148</v>
      </c>
      <c r="E5" s="60" t="s">
        <v>147</v>
      </c>
      <c r="F5" s="56"/>
    </row>
    <row r="6" ht="20.1" customHeight="1" spans="1:6">
      <c r="A6" s="61" t="s">
        <v>149</v>
      </c>
      <c r="B6" s="62"/>
      <c r="C6" s="63"/>
      <c r="D6" s="64"/>
      <c r="E6" s="65"/>
      <c r="F6" s="56"/>
    </row>
    <row r="7" s="48" customFormat="1" ht="9.95" customHeight="1" spans="1:5">
      <c r="A7" s="66">
        <v>1</v>
      </c>
      <c r="B7" s="67" t="s">
        <v>136</v>
      </c>
      <c r="C7" s="67">
        <v>0.5</v>
      </c>
      <c r="D7" s="67" t="s">
        <v>150</v>
      </c>
      <c r="E7" s="68"/>
    </row>
    <row r="8" s="48" customFormat="1" ht="9.95" customHeight="1" spans="1:5">
      <c r="A8" s="66">
        <v>2</v>
      </c>
      <c r="B8" s="67" t="s">
        <v>139</v>
      </c>
      <c r="C8" s="67">
        <v>0.5</v>
      </c>
      <c r="D8" s="67" t="s">
        <v>151</v>
      </c>
      <c r="E8" s="68"/>
    </row>
    <row r="9" s="48" customFormat="1" ht="9.95" customHeight="1" spans="1:5">
      <c r="A9" s="66">
        <v>3</v>
      </c>
      <c r="B9" s="67" t="s">
        <v>142</v>
      </c>
      <c r="C9" s="67">
        <v>0.4</v>
      </c>
      <c r="D9" s="67" t="s">
        <v>152</v>
      </c>
      <c r="E9" s="68"/>
    </row>
    <row r="10" s="48" customFormat="1" ht="9.95" customHeight="1" spans="1:5">
      <c r="A10" s="66">
        <v>4</v>
      </c>
      <c r="B10" s="67"/>
      <c r="C10" s="67"/>
      <c r="D10" s="67" t="s">
        <v>153</v>
      </c>
      <c r="E10" s="68">
        <v>0.4</v>
      </c>
    </row>
    <row r="11" s="48" customFormat="1" ht="9.95" customHeight="1" spans="1:5">
      <c r="A11" s="66">
        <v>5</v>
      </c>
      <c r="B11" s="67"/>
      <c r="C11" s="67"/>
      <c r="D11" s="67" t="s">
        <v>154</v>
      </c>
      <c r="E11" s="68"/>
    </row>
    <row r="12" s="48" customFormat="1" ht="9.95" customHeight="1" spans="1:8">
      <c r="A12" s="66" t="s">
        <v>155</v>
      </c>
      <c r="B12" s="67"/>
      <c r="C12" s="68"/>
      <c r="D12" s="67" t="s">
        <v>156</v>
      </c>
      <c r="E12" s="68"/>
      <c r="H12" s="69"/>
    </row>
    <row r="13" s="48" customFormat="1" ht="9.95" customHeight="1" spans="1:5">
      <c r="A13" s="66"/>
      <c r="B13" s="67"/>
      <c r="C13" s="68"/>
      <c r="D13" s="67" t="s">
        <v>157</v>
      </c>
      <c r="E13" s="68"/>
    </row>
    <row r="14" s="48" customFormat="1" ht="9.95" customHeight="1" spans="1:5">
      <c r="A14" s="66"/>
      <c r="B14" s="67"/>
      <c r="C14" s="68"/>
      <c r="D14" s="67" t="s">
        <v>158</v>
      </c>
      <c r="E14" s="68"/>
    </row>
    <row r="15" s="48" customFormat="1" ht="9.95" customHeight="1" spans="1:5">
      <c r="A15" s="66"/>
      <c r="B15" s="67"/>
      <c r="C15" s="68"/>
      <c r="D15" s="67" t="s">
        <v>159</v>
      </c>
      <c r="E15" s="68"/>
    </row>
    <row r="16" s="48" customFormat="1" ht="9.95" customHeight="1" spans="1:5">
      <c r="A16" s="66"/>
      <c r="B16" s="67"/>
      <c r="C16" s="68"/>
      <c r="D16" s="67" t="s">
        <v>160</v>
      </c>
      <c r="E16" s="68"/>
    </row>
    <row r="17" s="48" customFormat="1" ht="9.95" customHeight="1" spans="1:5">
      <c r="A17" s="66"/>
      <c r="B17" s="67"/>
      <c r="C17" s="68"/>
      <c r="D17" s="67" t="s">
        <v>161</v>
      </c>
      <c r="E17" s="68">
        <v>1</v>
      </c>
    </row>
    <row r="18" s="48" customFormat="1" ht="9.95" customHeight="1" spans="1:5">
      <c r="A18" s="66"/>
      <c r="B18" s="67"/>
      <c r="C18" s="68"/>
      <c r="D18" s="67" t="s">
        <v>162</v>
      </c>
      <c r="E18" s="68"/>
    </row>
    <row r="19" s="48" customFormat="1" ht="9.95" customHeight="1" spans="1:5">
      <c r="A19" s="66"/>
      <c r="B19" s="67"/>
      <c r="C19" s="68"/>
      <c r="D19" s="67" t="s">
        <v>163</v>
      </c>
      <c r="E19" s="68"/>
    </row>
    <row r="20" s="48" customFormat="1" ht="9.95" customHeight="1" spans="1:5">
      <c r="A20" s="66"/>
      <c r="B20" s="67"/>
      <c r="C20" s="68"/>
      <c r="D20" s="67" t="s">
        <v>164</v>
      </c>
      <c r="E20" s="68"/>
    </row>
    <row r="21" s="48" customFormat="1" ht="9.95" customHeight="1" spans="1:5">
      <c r="A21" s="66"/>
      <c r="B21" s="67"/>
      <c r="C21" s="68"/>
      <c r="D21" s="67" t="s">
        <v>165</v>
      </c>
      <c r="E21" s="68"/>
    </row>
    <row r="22" s="48" customFormat="1" ht="9.95" customHeight="1" spans="1:5">
      <c r="A22" s="66"/>
      <c r="B22" s="67"/>
      <c r="C22" s="68"/>
      <c r="D22" s="67" t="s">
        <v>166</v>
      </c>
      <c r="E22" s="68"/>
    </row>
    <row r="23" s="48" customFormat="1" ht="9.95" customHeight="1" spans="1:6">
      <c r="A23" s="70"/>
      <c r="B23" s="70"/>
      <c r="C23" s="70"/>
      <c r="D23" s="71" t="s">
        <v>167</v>
      </c>
      <c r="E23" s="70"/>
      <c r="F23" s="69"/>
    </row>
    <row r="24" s="48" customFormat="1" ht="9.95" customHeight="1" spans="1:6">
      <c r="A24" s="70"/>
      <c r="B24" s="70"/>
      <c r="C24" s="70"/>
      <c r="D24" s="71" t="s">
        <v>168</v>
      </c>
      <c r="E24" s="70"/>
      <c r="F24" s="69"/>
    </row>
    <row r="25" s="48" customFormat="1" ht="9.95" customHeight="1" spans="1:6">
      <c r="A25" s="70"/>
      <c r="B25" s="70"/>
      <c r="C25" s="70"/>
      <c r="D25" s="71" t="s">
        <v>169</v>
      </c>
      <c r="E25" s="70"/>
      <c r="F25" s="69"/>
    </row>
    <row r="26" s="48" customFormat="1" ht="9.95" customHeight="1" spans="1:6">
      <c r="A26" s="70"/>
      <c r="B26" s="70"/>
      <c r="C26" s="70"/>
      <c r="D26" s="71" t="s">
        <v>170</v>
      </c>
      <c r="E26" s="70"/>
      <c r="F26" s="69"/>
    </row>
    <row r="27" s="49" customFormat="1" ht="9.95" customHeight="1" spans="1:6">
      <c r="A27" s="72"/>
      <c r="B27" s="72"/>
      <c r="C27" s="72"/>
      <c r="D27" s="71" t="s">
        <v>171</v>
      </c>
      <c r="E27" s="72"/>
      <c r="F27" s="73"/>
    </row>
    <row r="28" ht="43.5" customHeight="1" spans="1:6">
      <c r="A28" s="74"/>
      <c r="B28" s="74"/>
      <c r="C28" s="56"/>
      <c r="D28" s="75"/>
      <c r="E28" s="56"/>
      <c r="F28" s="56"/>
    </row>
    <row r="29" ht="27.95" customHeight="1"/>
    <row r="30" ht="14.25" customHeight="1"/>
    <row r="31" ht="24.75" customHeight="1" spans="6:6">
      <c r="F31" s="56"/>
    </row>
    <row r="32" ht="24.75" customHeight="1" spans="6:6">
      <c r="F32" s="56"/>
    </row>
    <row r="33" ht="9.95" customHeight="1"/>
    <row r="34" ht="9.95" customHeight="1"/>
    <row r="35" ht="9.95" customHeight="1"/>
    <row r="36" ht="9.95" customHeight="1"/>
    <row r="37" ht="9.95" customHeight="1"/>
    <row r="38" ht="9.95" customHeight="1"/>
    <row r="39" ht="9.95" customHeight="1"/>
    <row r="40" ht="9.95" customHeight="1"/>
    <row r="41" ht="9.95" customHeight="1"/>
    <row r="42" ht="9.95" customHeight="1" spans="6:6">
      <c r="F42" s="56"/>
    </row>
  </sheetData>
  <mergeCells count="6">
    <mergeCell ref="A1:B1"/>
    <mergeCell ref="A2:E2"/>
    <mergeCell ref="B4:C4"/>
    <mergeCell ref="D4:E4"/>
    <mergeCell ref="A28:B28"/>
    <mergeCell ref="A4:A5"/>
  </mergeCells>
  <printOptions horizontalCentered="1"/>
  <pageMargins left="1.18055555555556" right="0" top="1.18055555555556" bottom="0.786805555555556" header="0" footer="0"/>
  <pageSetup paperSize="9" fitToWidth="0"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view="pageBreakPreview" zoomScale="60" zoomScaleNormal="100" zoomScaleSheetLayoutView="60" workbookViewId="0">
      <selection activeCell="G9" sqref="G9"/>
    </sheetView>
  </sheetViews>
  <sheetFormatPr defaultColWidth="10" defaultRowHeight="14" outlineLevelCol="6"/>
  <cols>
    <col min="1" max="1" width="41.5" customWidth="1"/>
    <col min="2" max="7" width="16.8727272727273" customWidth="1"/>
    <col min="8" max="9" width="9.75454545454545" customWidth="1"/>
  </cols>
  <sheetData>
    <row r="1" ht="14.25" customHeight="1" spans="1:1">
      <c r="A1" s="24" t="s">
        <v>172</v>
      </c>
    </row>
    <row r="2" ht="39" customHeight="1" spans="1:7">
      <c r="A2" s="3" t="s">
        <v>173</v>
      </c>
      <c r="B2" s="3"/>
      <c r="C2" s="3"/>
      <c r="D2" s="3"/>
      <c r="E2" s="3"/>
      <c r="F2" s="3"/>
      <c r="G2" s="3"/>
    </row>
    <row r="3" ht="14.25" customHeight="1" spans="1:7">
      <c r="A3" s="24"/>
      <c r="B3" s="24"/>
      <c r="G3" s="4" t="s">
        <v>3</v>
      </c>
    </row>
    <row r="4" ht="17.1" customHeight="1" spans="1:7">
      <c r="A4" s="25" t="s">
        <v>4</v>
      </c>
      <c r="B4" s="26" t="s">
        <v>5</v>
      </c>
      <c r="C4" s="26"/>
      <c r="D4" s="26"/>
      <c r="E4" s="27" t="s">
        <v>174</v>
      </c>
      <c r="F4" s="27"/>
      <c r="G4" s="27"/>
    </row>
    <row r="5" ht="17.1" customHeight="1" spans="1:7">
      <c r="A5" s="25"/>
      <c r="B5" s="28"/>
      <c r="C5" s="29" t="s">
        <v>7</v>
      </c>
      <c r="D5" s="30" t="s">
        <v>8</v>
      </c>
      <c r="E5" s="31"/>
      <c r="F5" s="29" t="s">
        <v>7</v>
      </c>
      <c r="G5" s="32" t="s">
        <v>8</v>
      </c>
    </row>
    <row r="6" ht="19.9" customHeight="1" spans="1:7">
      <c r="A6" s="33" t="s">
        <v>9</v>
      </c>
      <c r="B6" s="34" t="s">
        <v>10</v>
      </c>
      <c r="C6" s="35" t="s">
        <v>11</v>
      </c>
      <c r="D6" s="36" t="s">
        <v>12</v>
      </c>
      <c r="E6" s="34" t="s">
        <v>13</v>
      </c>
      <c r="F6" s="35" t="s">
        <v>14</v>
      </c>
      <c r="G6" s="37" t="s">
        <v>15</v>
      </c>
    </row>
    <row r="7" ht="15" customHeight="1" spans="1:7">
      <c r="A7" s="38" t="str">
        <f>'【套表一】表1 政府债务限额及余额预算情况表'!A8</f>
        <v>新疆准东经济技术开发区管理委员会</v>
      </c>
      <c r="B7" s="39">
        <f>SUM(C7:D7)</f>
        <v>6.72</v>
      </c>
      <c r="C7" s="40">
        <f>'【套表一】表1 政府债务限额及余额预算情况表'!C8</f>
        <v>5.12</v>
      </c>
      <c r="D7" s="40">
        <f>'【套表一】表1 政府债务限额及余额预算情况表'!D8</f>
        <v>1.6</v>
      </c>
      <c r="E7" s="39">
        <f>SUM(F7:G7)</f>
        <v>6.56</v>
      </c>
      <c r="F7" s="39">
        <f>C7</f>
        <v>5.12</v>
      </c>
      <c r="G7" s="40">
        <v>1.44</v>
      </c>
    </row>
    <row r="8" ht="15" customHeight="1" spans="1:7">
      <c r="A8" s="41"/>
      <c r="B8" s="39"/>
      <c r="C8" s="40"/>
      <c r="D8" s="42"/>
      <c r="E8" s="39"/>
      <c r="F8" s="39"/>
      <c r="G8" s="40"/>
    </row>
    <row r="9" ht="15" customHeight="1" spans="1:7">
      <c r="A9" s="41"/>
      <c r="B9" s="39"/>
      <c r="C9" s="40"/>
      <c r="D9" s="42"/>
      <c r="E9" s="39"/>
      <c r="F9" s="39"/>
      <c r="G9" s="40"/>
    </row>
    <row r="10" ht="15" customHeight="1" spans="1:7">
      <c r="A10" s="43"/>
      <c r="B10" s="39"/>
      <c r="C10" s="40"/>
      <c r="D10" s="42"/>
      <c r="E10" s="39"/>
      <c r="F10" s="39"/>
      <c r="G10" s="40"/>
    </row>
    <row r="11" ht="15" customHeight="1" spans="1:7">
      <c r="A11" s="43"/>
      <c r="B11" s="39"/>
      <c r="C11" s="40"/>
      <c r="D11" s="42"/>
      <c r="E11" s="39"/>
      <c r="F11" s="39"/>
      <c r="G11" s="40"/>
    </row>
    <row r="12" ht="15" customHeight="1" spans="1:7">
      <c r="A12" s="44" t="s">
        <v>17</v>
      </c>
      <c r="B12" s="39"/>
      <c r="C12" s="40"/>
      <c r="D12" s="42"/>
      <c r="E12" s="39"/>
      <c r="F12" s="39"/>
      <c r="G12" s="40"/>
    </row>
    <row r="13" ht="14.25" customHeight="1" spans="1:7">
      <c r="A13" s="16" t="s">
        <v>175</v>
      </c>
      <c r="B13" s="16"/>
      <c r="C13" s="16"/>
      <c r="D13" s="16"/>
      <c r="E13" s="16"/>
      <c r="F13" s="16"/>
      <c r="G13" s="16"/>
    </row>
    <row r="14" ht="14.25" customHeight="1" spans="1:7">
      <c r="A14" s="24" t="s">
        <v>176</v>
      </c>
      <c r="B14" s="24"/>
      <c r="C14" s="24"/>
      <c r="D14" s="24"/>
      <c r="E14" s="24"/>
      <c r="F14" s="24"/>
      <c r="G14" s="24"/>
    </row>
    <row r="15" ht="14.25" customHeight="1" spans="1:7">
      <c r="A15" s="24"/>
      <c r="B15" s="45"/>
      <c r="C15" s="45"/>
      <c r="D15" s="45"/>
      <c r="E15" s="45"/>
      <c r="F15" s="45"/>
      <c r="G15" s="45"/>
    </row>
    <row r="16" spans="1:1">
      <c r="A16" s="24" t="s">
        <v>177</v>
      </c>
    </row>
    <row r="17" ht="40.5" customHeight="1" spans="1:7">
      <c r="A17" s="3" t="s">
        <v>173</v>
      </c>
      <c r="B17" s="3"/>
      <c r="C17" s="3"/>
      <c r="D17" s="3"/>
      <c r="E17" s="3"/>
      <c r="F17" s="3"/>
      <c r="G17" s="3"/>
    </row>
    <row r="18" ht="14.25" customHeight="1" spans="1:7">
      <c r="A18" s="24"/>
      <c r="B18" s="46"/>
      <c r="C18" s="46"/>
      <c r="D18" s="46"/>
      <c r="G18" s="4" t="s">
        <v>3</v>
      </c>
    </row>
    <row r="19" ht="17.1" customHeight="1" spans="1:7">
      <c r="A19" s="25" t="s">
        <v>4</v>
      </c>
      <c r="B19" s="26" t="s">
        <v>5</v>
      </c>
      <c r="C19" s="26"/>
      <c r="D19" s="26"/>
      <c r="E19" s="27" t="s">
        <v>174</v>
      </c>
      <c r="F19" s="27"/>
      <c r="G19" s="27"/>
    </row>
    <row r="20" ht="17.1" customHeight="1" spans="1:7">
      <c r="A20" s="25"/>
      <c r="B20" s="28"/>
      <c r="C20" s="29" t="s">
        <v>7</v>
      </c>
      <c r="D20" s="30" t="s">
        <v>8</v>
      </c>
      <c r="E20" s="31"/>
      <c r="F20" s="29" t="s">
        <v>7</v>
      </c>
      <c r="G20" s="32" t="s">
        <v>8</v>
      </c>
    </row>
    <row r="21" ht="19.9" customHeight="1" spans="1:7">
      <c r="A21" s="33" t="s">
        <v>9</v>
      </c>
      <c r="B21" s="34" t="s">
        <v>10</v>
      </c>
      <c r="C21" s="35" t="s">
        <v>11</v>
      </c>
      <c r="D21" s="36" t="s">
        <v>12</v>
      </c>
      <c r="E21" s="34" t="s">
        <v>13</v>
      </c>
      <c r="F21" s="35" t="s">
        <v>14</v>
      </c>
      <c r="G21" s="37" t="s">
        <v>15</v>
      </c>
    </row>
    <row r="22" ht="15" customHeight="1" spans="1:7">
      <c r="A22" s="38" t="str">
        <f>A7</f>
        <v>新疆准东经济技术开发区管理委员会</v>
      </c>
      <c r="B22" s="39">
        <f>SUM(C22:D22)</f>
        <v>6.72</v>
      </c>
      <c r="C22" s="40">
        <f>C7</f>
        <v>5.12</v>
      </c>
      <c r="D22" s="42">
        <f>D7</f>
        <v>1.6</v>
      </c>
      <c r="E22" s="39">
        <f>E7</f>
        <v>6.56</v>
      </c>
      <c r="F22" s="39">
        <f>F7</f>
        <v>5.12</v>
      </c>
      <c r="G22" s="40">
        <f>G7</f>
        <v>1.44</v>
      </c>
    </row>
    <row r="23" ht="15" customHeight="1" spans="1:7">
      <c r="A23" s="41"/>
      <c r="B23" s="39"/>
      <c r="C23" s="40"/>
      <c r="D23" s="42"/>
      <c r="E23" s="39"/>
      <c r="F23" s="39"/>
      <c r="G23" s="40"/>
    </row>
    <row r="24" ht="15" customHeight="1" spans="1:7">
      <c r="A24" s="38"/>
      <c r="B24" s="39"/>
      <c r="C24" s="40"/>
      <c r="D24" s="42"/>
      <c r="E24" s="39"/>
      <c r="F24" s="39"/>
      <c r="G24" s="40"/>
    </row>
    <row r="25" ht="15" customHeight="1" spans="1:7">
      <c r="A25" s="47"/>
      <c r="B25" s="39"/>
      <c r="C25" s="40"/>
      <c r="D25" s="42"/>
      <c r="E25" s="39"/>
      <c r="F25" s="39"/>
      <c r="G25" s="40"/>
    </row>
    <row r="26" ht="15" customHeight="1" spans="1:7">
      <c r="A26" s="47"/>
      <c r="B26" s="39"/>
      <c r="C26" s="40"/>
      <c r="D26" s="42"/>
      <c r="E26" s="39"/>
      <c r="F26" s="39"/>
      <c r="G26" s="40"/>
    </row>
    <row r="27" ht="15" customHeight="1" spans="1:7">
      <c r="A27" s="47"/>
      <c r="B27" s="39"/>
      <c r="C27" s="40"/>
      <c r="D27" s="42"/>
      <c r="E27" s="39"/>
      <c r="F27" s="39"/>
      <c r="G27" s="40"/>
    </row>
    <row r="28" ht="15" customHeight="1" spans="1:7">
      <c r="A28" s="47"/>
      <c r="B28" s="39"/>
      <c r="C28" s="40"/>
      <c r="D28" s="42"/>
      <c r="E28" s="39"/>
      <c r="F28" s="39"/>
      <c r="G28" s="40"/>
    </row>
    <row r="29" ht="15" customHeight="1" spans="1:7">
      <c r="A29" s="47"/>
      <c r="B29" s="39"/>
      <c r="C29" s="40"/>
      <c r="D29" s="42"/>
      <c r="E29" s="39"/>
      <c r="F29" s="39"/>
      <c r="G29" s="40"/>
    </row>
    <row r="30" ht="15" customHeight="1" spans="1:7">
      <c r="A30" s="47"/>
      <c r="B30" s="39"/>
      <c r="C30" s="40"/>
      <c r="D30" s="42"/>
      <c r="E30" s="39"/>
      <c r="F30" s="39"/>
      <c r="G30" s="40"/>
    </row>
    <row r="31" ht="15" customHeight="1" spans="1:7">
      <c r="A31" s="47"/>
      <c r="B31" s="39"/>
      <c r="C31" s="40"/>
      <c r="D31" s="42"/>
      <c r="E31" s="39"/>
      <c r="F31" s="39"/>
      <c r="G31" s="40"/>
    </row>
    <row r="32" ht="15" customHeight="1" spans="1:7">
      <c r="A32" s="47"/>
      <c r="B32" s="39"/>
      <c r="C32" s="40"/>
      <c r="D32" s="42"/>
      <c r="E32" s="39"/>
      <c r="F32" s="39"/>
      <c r="G32" s="40"/>
    </row>
    <row r="33" ht="15" customHeight="1" spans="1:7">
      <c r="A33" s="47"/>
      <c r="B33" s="39"/>
      <c r="C33" s="40"/>
      <c r="D33" s="42"/>
      <c r="E33" s="39"/>
      <c r="F33" s="39"/>
      <c r="G33" s="40"/>
    </row>
    <row r="34" ht="15" customHeight="1" spans="1:7">
      <c r="A34" s="44" t="s">
        <v>17</v>
      </c>
      <c r="B34" s="39"/>
      <c r="C34" s="40"/>
      <c r="D34" s="42"/>
      <c r="E34" s="39"/>
      <c r="F34" s="39"/>
      <c r="G34" s="40"/>
    </row>
    <row r="35" ht="14.25" customHeight="1" spans="1:7">
      <c r="A35" s="16" t="s">
        <v>175</v>
      </c>
      <c r="B35" s="16"/>
      <c r="C35" s="16"/>
      <c r="D35" s="16"/>
      <c r="E35" s="16"/>
      <c r="F35" s="16"/>
      <c r="G35" s="16"/>
    </row>
    <row r="36" ht="14.25" customHeight="1" spans="1:7">
      <c r="A36" s="24" t="s">
        <v>176</v>
      </c>
      <c r="B36" s="24"/>
      <c r="C36" s="24"/>
      <c r="D36" s="24"/>
      <c r="E36" s="24"/>
      <c r="F36" s="24"/>
      <c r="G36" s="24"/>
    </row>
  </sheetData>
  <mergeCells count="13">
    <mergeCell ref="A2:G2"/>
    <mergeCell ref="B4:D4"/>
    <mergeCell ref="E4:G4"/>
    <mergeCell ref="A13:G13"/>
    <mergeCell ref="A14:G14"/>
    <mergeCell ref="A17:G17"/>
    <mergeCell ref="B18:D18"/>
    <mergeCell ref="B19:D19"/>
    <mergeCell ref="E19:G19"/>
    <mergeCell ref="A35:G35"/>
    <mergeCell ref="A36:G36"/>
    <mergeCell ref="A4:A5"/>
    <mergeCell ref="A19:A20"/>
  </mergeCells>
  <printOptions horizontalCentered="1"/>
  <pageMargins left="0" right="0" top="0.786805555555556" bottom="0.786805555555556" header="0" footer="0"/>
  <pageSetup paperSize="9" scale="8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【套表一】表1 政府债务限额及余额预算情况表</vt:lpstr>
      <vt:lpstr>【套表一】表2 地方政府一般债务余额情况表</vt:lpstr>
      <vt:lpstr>【套表一】表3 地方政府专项债务余额情况表</vt:lpstr>
      <vt:lpstr>【套表一】表4 地方政府债券发行及还本付息情况表</vt:lpstr>
      <vt:lpstr>【套表一】表5 地方政府债务限额提前下达情况表</vt:lpstr>
      <vt:lpstr>【套表一】表6 地方政府债务限额调整情况表</vt:lpstr>
      <vt:lpstr>【套表三】表1 新增地方政府一般债券情况表</vt:lpstr>
      <vt:lpstr>【套表三】表2 新增地方政府一般债券资金收支情况表</vt:lpstr>
      <vt:lpstr>【套表四】表1 地方政府债务限额及余额决算情况表</vt:lpstr>
      <vt:lpstr>【套表四】表2 地方政府债券使用情况表</vt:lpstr>
      <vt:lpstr>【套表四】表3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马玥</cp:lastModifiedBy>
  <dcterms:created xsi:type="dcterms:W3CDTF">2019-03-11T10:46:00Z</dcterms:created>
  <cp:lastPrinted>2019-03-29T09:04:00Z</cp:lastPrinted>
  <dcterms:modified xsi:type="dcterms:W3CDTF">2020-07-09T09:19:39Z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